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EDMS Project\FEES\FSC\FORMATS\REMITTANCE ADVICES - TEMPLATES\2017-2018\"/>
    </mc:Choice>
  </mc:AlternateContent>
  <workbookProtection workbookAlgorithmName="SHA-512" workbookHashValue="YxMOnkkJaUdSdSvyokI6ffXrdY446qeM3lDzwHQdS8OTJpL9ctFlGCiwlFKbNI/BZ0PaKfVmIZLbi4US2dRJlQ==" workbookSaltValue="5KPPu4qf/YiX4AmrNtqSJA==" workbookSpinCount="100000" lockStructure="1"/>
  <bookViews>
    <workbookView xWindow="0" yWindow="0" windowWidth="21600" windowHeight="9735"/>
  </bookViews>
  <sheets>
    <sheet name="NON-GB" sheetId="4" r:id="rId1"/>
    <sheet name="Data" sheetId="5" state="hidden" r:id="rId2"/>
  </sheets>
  <definedNames>
    <definedName name="_xlnm._FilterDatabase" localSheetId="1" hidden="1">Data!$A$1:$M$402</definedName>
    <definedName name="_xlnm._FilterDatabase" localSheetId="0" hidden="1">'NON-GB'!$J$8:$J$22</definedName>
    <definedName name="_xlnm.Print_Area" localSheetId="0">'NON-GB'!$A$1:$J$26</definedName>
    <definedName name="_xlnm.Print_Titles" localSheetId="0">'NON-GB'!$1:$8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4" l="1"/>
  <c r="J11" i="4"/>
  <c r="J12" i="4"/>
  <c r="J13" i="4"/>
  <c r="J14" i="4"/>
  <c r="J15" i="4"/>
  <c r="J16" i="4"/>
  <c r="J17" i="4"/>
  <c r="J18" i="4"/>
  <c r="J9" i="4"/>
  <c r="J19" i="4" l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O4" i="4" l="1"/>
  <c r="O2" i="4"/>
  <c r="O3" i="4"/>
  <c r="O8" i="4"/>
  <c r="O7" i="4"/>
  <c r="O6" i="4"/>
</calcChain>
</file>

<file path=xl/sharedStrings.xml><?xml version="1.0" encoding="utf-8"?>
<sst xmlns="http://schemas.openxmlformats.org/spreadsheetml/2006/main" count="974" uniqueCount="114">
  <si>
    <t>Period Covered</t>
  </si>
  <si>
    <t>Serial No:</t>
  </si>
  <si>
    <t>FSC Licence Code #</t>
  </si>
  <si>
    <t>Annual Fee</t>
  </si>
  <si>
    <t>SEC-3.2A</t>
  </si>
  <si>
    <t>SEC-3.1A</t>
  </si>
  <si>
    <t>SEC-4.2</t>
  </si>
  <si>
    <t>Total Payment</t>
  </si>
  <si>
    <t>Mode of Payment:</t>
  </si>
  <si>
    <t xml:space="preserve">Signature: </t>
  </si>
  <si>
    <t>Licensee Name</t>
  </si>
  <si>
    <t xml:space="preserve">Description of Licence * </t>
  </si>
  <si>
    <t>Fee Type</t>
  </si>
  <si>
    <t>Currency</t>
  </si>
  <si>
    <t>Late Charge</t>
  </si>
  <si>
    <t>Activity Code</t>
  </si>
  <si>
    <t>FS-1.1</t>
  </si>
  <si>
    <t>FS-1.2</t>
  </si>
  <si>
    <t>FS-1.5</t>
  </si>
  <si>
    <t>FS-1.7</t>
  </si>
  <si>
    <t>FS-1.8</t>
  </si>
  <si>
    <t>FS-1.9</t>
  </si>
  <si>
    <t>FS-1.10</t>
  </si>
  <si>
    <t>FS-1.12</t>
  </si>
  <si>
    <t>FS-2.3</t>
  </si>
  <si>
    <t>FS-2.4</t>
  </si>
  <si>
    <t>FS-2.5</t>
  </si>
  <si>
    <t>FS-2.7</t>
  </si>
  <si>
    <t>FS-2.8</t>
  </si>
  <si>
    <t>FS-2.9</t>
  </si>
  <si>
    <t>FS-2.10</t>
  </si>
  <si>
    <t>FS-2.11</t>
  </si>
  <si>
    <t>INS-1.4</t>
  </si>
  <si>
    <t>INS-2.2 A</t>
  </si>
  <si>
    <t>INS-2.3</t>
  </si>
  <si>
    <t>PPS-2.1</t>
  </si>
  <si>
    <t>SEC-2.1A</t>
  </si>
  <si>
    <t>SEC-2.1B</t>
  </si>
  <si>
    <t>SEC-2.2</t>
  </si>
  <si>
    <t>SEC-2.3</t>
  </si>
  <si>
    <t>SEC-2.4</t>
  </si>
  <si>
    <t>SEC-2.5</t>
  </si>
  <si>
    <t>SEC-2.5A</t>
  </si>
  <si>
    <t>SEC-2.6F</t>
  </si>
  <si>
    <t>SEC-2.6E</t>
  </si>
  <si>
    <t>SEC-2.6D</t>
  </si>
  <si>
    <t>SEC-2.6C</t>
  </si>
  <si>
    <t>SEC-2.6B</t>
  </si>
  <si>
    <t>SEC-2.6A</t>
  </si>
  <si>
    <t>SEC-2.7B</t>
  </si>
  <si>
    <t>SEC-2.7C</t>
  </si>
  <si>
    <t>SEC-2.7A</t>
  </si>
  <si>
    <t>SEC-3.1Bv</t>
  </si>
  <si>
    <t>SEC-3.2Bv</t>
  </si>
  <si>
    <t>SEC-4.1</t>
  </si>
  <si>
    <t>Fixed Annual Fee</t>
  </si>
  <si>
    <t>Licensee</t>
  </si>
  <si>
    <t>Share Class</t>
  </si>
  <si>
    <t>Sub Fund</t>
  </si>
  <si>
    <t>Period</t>
  </si>
  <si>
    <t>2016/2017</t>
  </si>
  <si>
    <t>2017/2018</t>
  </si>
  <si>
    <t xml:space="preserve">Type of Licensee * </t>
  </si>
  <si>
    <t>Bank Transfer</t>
  </si>
  <si>
    <t>Type of fee</t>
  </si>
  <si>
    <t>Amount</t>
  </si>
  <si>
    <t xml:space="preserve">Currency </t>
  </si>
  <si>
    <t>Financial Services</t>
  </si>
  <si>
    <t>Lapse</t>
  </si>
  <si>
    <t>Mode of payment</t>
  </si>
  <si>
    <t>LC</t>
  </si>
  <si>
    <t>FS-4.12016/2017</t>
  </si>
  <si>
    <t>FS-4.12017/2018</t>
  </si>
  <si>
    <t>FS-4.22017/2018</t>
  </si>
  <si>
    <t>FS-4.22016/2017</t>
  </si>
  <si>
    <t># FSC Licence Code relates to the corresponding “FSC Code” as listed in column 1 of Part 1 and 2 of the First Schedule of FSC Rules.</t>
  </si>
  <si>
    <t>Licensees are required to fill in the cells highlighted in yellow colour</t>
  </si>
  <si>
    <t>Name of Cell/Share Class/Sub-Fund, as applicable</t>
  </si>
  <si>
    <t>FSC Licence Number
(10 digit code)</t>
  </si>
  <si>
    <t>Payment Date (dd-mmm-yyyy):</t>
  </si>
  <si>
    <t>MUR</t>
  </si>
  <si>
    <t>Cheque</t>
  </si>
  <si>
    <t>Cash</t>
  </si>
  <si>
    <t>FS-1.11</t>
  </si>
  <si>
    <t>FS-5.1</t>
  </si>
  <si>
    <t>FS-6.1</t>
  </si>
  <si>
    <t>INS-1.1</t>
  </si>
  <si>
    <t>INS-1.2</t>
  </si>
  <si>
    <t>INS-2.2 B</t>
  </si>
  <si>
    <t>INS-2.4</t>
  </si>
  <si>
    <t>INS-2.5</t>
  </si>
  <si>
    <t>SEC-1.1</t>
  </si>
  <si>
    <t>SEC-1.2</t>
  </si>
  <si>
    <t>SEC-1.3</t>
  </si>
  <si>
    <t>SEC-3.0</t>
  </si>
  <si>
    <t>SEC-4.4</t>
  </si>
  <si>
    <t>TAC-1.1</t>
  </si>
  <si>
    <t>TAC-1.2</t>
  </si>
  <si>
    <t>TAC-1.3</t>
  </si>
  <si>
    <t>Payee Licence Number (10 digit code):</t>
  </si>
  <si>
    <t>Payee Name:</t>
  </si>
  <si>
    <t>As per Rules</t>
  </si>
  <si>
    <t>SEC-3.1Bv Additional Fund</t>
  </si>
  <si>
    <t>SEC-3.2Bv Additional Fund</t>
  </si>
  <si>
    <t>FS-1.13</t>
  </si>
  <si>
    <t>FS-1.13 Additional Family</t>
  </si>
  <si>
    <t>Input Required only if licensee is paying for SHARE CLASS/SUB-FUND, as applicable under licence code Sec-3.1Bv/Sec-3.2Bv</t>
  </si>
  <si>
    <t>(Licensee/Share Class/Sub Fund)</t>
  </si>
  <si>
    <t>* Type of Licensee to be filled in with share class, sub fund, as applicable. If none applicable, insert the word 'Licensee'</t>
  </si>
  <si>
    <t>Date format</t>
  </si>
  <si>
    <t>FSC Fees Remittance Advice</t>
  </si>
  <si>
    <t>For payments in MUR</t>
  </si>
  <si>
    <t>FSCMURFEE/2017/2</t>
  </si>
  <si>
    <t xml:space="preserve">                                   Financial Services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</si>
</sst>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[$-409]d\-mmm\-yyyy;@"/>
    <numFmt numFmtId="166" formatCode="[$-409]d/mmm/yy;@"/>
    <numFmt numFmtId="167" formatCode="[$-409]d/m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9" fillId="0" borderId="0" xfId="0" applyFont="1"/>
    <xf numFmtId="0" fontId="8" fillId="0" borderId="0" xfId="0" applyFont="1"/>
    <xf numFmtId="164" fontId="9" fillId="0" borderId="0" xfId="3" applyNumberFormat="1" applyFont="1"/>
    <xf numFmtId="0" fontId="10" fillId="0" borderId="3" xfId="0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164" fontId="8" fillId="0" borderId="2" xfId="3" applyNumberFormat="1" applyFont="1" applyFill="1" applyBorder="1"/>
    <xf numFmtId="3" fontId="10" fillId="0" borderId="2" xfId="0" applyNumberFormat="1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vertical="top" wrapText="1"/>
    </xf>
    <xf numFmtId="164" fontId="8" fillId="0" borderId="0" xfId="3" applyNumberFormat="1" applyFont="1"/>
    <xf numFmtId="0" fontId="2" fillId="0" borderId="1" xfId="1" applyFont="1" applyBorder="1" applyAlignment="1">
      <alignment horizontal="center" vertical="justify"/>
    </xf>
    <xf numFmtId="0" fontId="5" fillId="0" borderId="0" xfId="1" applyFont="1" applyProtection="1">
      <protection locked="0"/>
    </xf>
    <xf numFmtId="0" fontId="5" fillId="0" borderId="0" xfId="1" applyFont="1" applyFill="1" applyBorder="1" applyProtection="1">
      <protection locked="0"/>
    </xf>
    <xf numFmtId="164" fontId="5" fillId="0" borderId="0" xfId="2" applyNumberFormat="1" applyFont="1" applyFill="1" applyBorder="1" applyProtection="1">
      <protection locked="0"/>
    </xf>
    <xf numFmtId="0" fontId="7" fillId="0" borderId="0" xfId="1" applyFont="1" applyBorder="1" applyProtection="1">
      <protection locked="0"/>
    </xf>
    <xf numFmtId="14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43" fontId="8" fillId="0" borderId="0" xfId="3" applyFont="1"/>
    <xf numFmtId="0" fontId="2" fillId="0" borderId="0" xfId="1" applyFont="1" applyBorder="1" applyAlignment="1">
      <alignment horizontal="center" vertical="justify"/>
    </xf>
    <xf numFmtId="166" fontId="9" fillId="0" borderId="0" xfId="0" applyNumberFormat="1" applyFont="1"/>
    <xf numFmtId="166" fontId="8" fillId="0" borderId="0" xfId="0" applyNumberFormat="1" applyFont="1"/>
    <xf numFmtId="166" fontId="8" fillId="2" borderId="0" xfId="0" applyNumberFormat="1" applyFont="1" applyFill="1"/>
    <xf numFmtId="0" fontId="4" fillId="0" borderId="0" xfId="0" applyFont="1" applyProtection="1"/>
    <xf numFmtId="0" fontId="6" fillId="0" borderId="0" xfId="1" applyFont="1" applyBorder="1" applyAlignment="1" applyProtection="1">
      <alignment horizontal="right"/>
    </xf>
    <xf numFmtId="0" fontId="2" fillId="0" borderId="0" xfId="1" applyFont="1" applyProtection="1"/>
    <xf numFmtId="43" fontId="9" fillId="0" borderId="0" xfId="3" applyFont="1" applyAlignment="1" applyProtection="1"/>
    <xf numFmtId="0" fontId="9" fillId="0" borderId="0" xfId="0" applyFont="1" applyAlignment="1" applyProtection="1"/>
    <xf numFmtId="0" fontId="5" fillId="0" borderId="0" xfId="1" applyFont="1" applyProtection="1"/>
    <xf numFmtId="0" fontId="5" fillId="0" borderId="0" xfId="1" applyFont="1" applyBorder="1" applyAlignment="1" applyProtection="1">
      <alignment horizontal="left"/>
    </xf>
    <xf numFmtId="0" fontId="9" fillId="0" borderId="0" xfId="0" applyFont="1" applyProtection="1"/>
    <xf numFmtId="43" fontId="5" fillId="0" borderId="0" xfId="3" applyFont="1" applyProtection="1"/>
    <xf numFmtId="0" fontId="5" fillId="0" borderId="0" xfId="1" applyFont="1" applyBorder="1" applyAlignment="1" applyProtection="1"/>
    <xf numFmtId="0" fontId="2" fillId="0" borderId="0" xfId="1" applyFont="1" applyBorder="1" applyAlignment="1" applyProtection="1">
      <alignment vertical="top" wrapText="1"/>
    </xf>
    <xf numFmtId="0" fontId="5" fillId="0" borderId="0" xfId="1" applyFont="1" applyBorder="1" applyProtection="1"/>
    <xf numFmtId="0" fontId="2" fillId="0" borderId="5" xfId="1" applyFont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horizontal="center" vertical="top" wrapText="1"/>
    </xf>
    <xf numFmtId="0" fontId="2" fillId="0" borderId="6" xfId="1" applyFont="1" applyBorder="1" applyAlignment="1" applyProtection="1">
      <alignment horizontal="center" vertical="top" wrapText="1"/>
    </xf>
    <xf numFmtId="0" fontId="2" fillId="0" borderId="0" xfId="1" applyFont="1" applyBorder="1" applyAlignment="1" applyProtection="1">
      <alignment horizontal="center" vertical="justify" wrapText="1"/>
    </xf>
    <xf numFmtId="0" fontId="5" fillId="0" borderId="0" xfId="1" applyFont="1" applyAlignment="1" applyProtection="1">
      <alignment wrapText="1"/>
    </xf>
    <xf numFmtId="0" fontId="5" fillId="3" borderId="5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Font="1" applyAlignment="1" applyProtection="1">
      <alignment vertical="top" wrapText="1"/>
    </xf>
    <xf numFmtId="0" fontId="2" fillId="0" borderId="0" xfId="1" applyFont="1" applyBorder="1" applyProtection="1"/>
    <xf numFmtId="0" fontId="7" fillId="0" borderId="5" xfId="1" applyFont="1" applyBorder="1" applyProtection="1"/>
    <xf numFmtId="0" fontId="5" fillId="0" borderId="5" xfId="1" applyFont="1" applyBorder="1" applyAlignment="1" applyProtection="1">
      <alignment horizontal="center"/>
    </xf>
    <xf numFmtId="43" fontId="8" fillId="0" borderId="6" xfId="3" applyFont="1" applyBorder="1" applyAlignment="1" applyProtection="1">
      <alignment horizontal="center"/>
      <protection hidden="1"/>
    </xf>
    <xf numFmtId="0" fontId="7" fillId="3" borderId="0" xfId="1" applyFont="1" applyFill="1" applyBorder="1" applyAlignment="1" applyProtection="1">
      <alignment horizontal="center" vertical="top" wrapText="1"/>
    </xf>
    <xf numFmtId="0" fontId="5" fillId="0" borderId="0" xfId="1" applyFont="1" applyAlignment="1" applyProtection="1">
      <alignment horizontal="center"/>
      <protection locked="0"/>
    </xf>
    <xf numFmtId="0" fontId="7" fillId="3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center" wrapText="1"/>
      <protection locked="0"/>
    </xf>
    <xf numFmtId="3" fontId="10" fillId="0" borderId="11" xfId="0" applyNumberFormat="1" applyFont="1" applyFill="1" applyBorder="1" applyAlignment="1">
      <alignment vertical="top" wrapText="1"/>
    </xf>
    <xf numFmtId="164" fontId="8" fillId="0" borderId="2" xfId="3" applyNumberFormat="1" applyFont="1" applyBorder="1"/>
    <xf numFmtId="0" fontId="8" fillId="0" borderId="0" xfId="0" applyFont="1" applyFill="1"/>
    <xf numFmtId="0" fontId="10" fillId="0" borderId="1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8" fillId="0" borderId="2" xfId="0" applyFont="1" applyFill="1" applyBorder="1"/>
    <xf numFmtId="0" fontId="8" fillId="0" borderId="2" xfId="0" applyFont="1" applyBorder="1"/>
    <xf numFmtId="0" fontId="0" fillId="0" borderId="0" xfId="0" applyFont="1"/>
    <xf numFmtId="43" fontId="2" fillId="0" borderId="0" xfId="3" applyFont="1" applyProtection="1"/>
    <xf numFmtId="0" fontId="2" fillId="3" borderId="6" xfId="1" applyFont="1" applyFill="1" applyBorder="1" applyAlignment="1" applyProtection="1">
      <alignment horizontal="center" vertical="top" wrapText="1"/>
    </xf>
    <xf numFmtId="43" fontId="9" fillId="0" borderId="10" xfId="3" applyFont="1" applyFill="1" applyBorder="1" applyAlignment="1" applyProtection="1">
      <alignment horizontal="center"/>
      <protection hidden="1"/>
    </xf>
    <xf numFmtId="0" fontId="2" fillId="3" borderId="0" xfId="1" applyFont="1" applyFill="1" applyBorder="1" applyAlignment="1" applyProtection="1">
      <alignment horizontal="center" vertical="top" wrapText="1"/>
    </xf>
    <xf numFmtId="0" fontId="2" fillId="3" borderId="5" xfId="1" applyFont="1" applyFill="1" applyBorder="1" applyAlignment="1" applyProtection="1">
      <alignment vertical="top" wrapText="1"/>
    </xf>
    <xf numFmtId="0" fontId="2" fillId="3" borderId="6" xfId="1" applyFont="1" applyFill="1" applyBorder="1" applyAlignment="1" applyProtection="1">
      <alignment vertical="top" wrapText="1"/>
    </xf>
    <xf numFmtId="0" fontId="6" fillId="0" borderId="5" xfId="1" applyFont="1" applyBorder="1" applyAlignment="1" applyProtection="1"/>
    <xf numFmtId="0" fontId="6" fillId="0" borderId="0" xfId="1" applyFont="1" applyBorder="1" applyAlignment="1" applyProtection="1"/>
    <xf numFmtId="0" fontId="6" fillId="0" borderId="6" xfId="1" applyFont="1" applyBorder="1" applyAlignment="1" applyProtection="1"/>
    <xf numFmtId="0" fontId="7" fillId="0" borderId="5" xfId="1" applyFont="1" applyBorder="1" applyAlignment="1" applyProtection="1"/>
    <xf numFmtId="0" fontId="7" fillId="0" borderId="0" xfId="1" applyFont="1" applyBorder="1" applyAlignment="1" applyProtection="1"/>
    <xf numFmtId="0" fontId="7" fillId="0" borderId="6" xfId="1" applyFont="1" applyBorder="1" applyAlignment="1" applyProtection="1"/>
    <xf numFmtId="0" fontId="5" fillId="0" borderId="7" xfId="1" applyFont="1" applyBorder="1" applyAlignment="1" applyProtection="1"/>
    <xf numFmtId="0" fontId="5" fillId="0" borderId="8" xfId="1" applyFont="1" applyBorder="1" applyAlignment="1" applyProtection="1"/>
    <xf numFmtId="0" fontId="5" fillId="0" borderId="9" xfId="1" applyFont="1" applyBorder="1" applyAlignment="1" applyProtection="1"/>
    <xf numFmtId="0" fontId="1" fillId="0" borderId="0" xfId="0" applyFont="1" applyAlignment="1">
      <alignment horizontal="center"/>
    </xf>
    <xf numFmtId="167" fontId="0" fillId="0" borderId="0" xfId="0" applyNumberFormat="1"/>
    <xf numFmtId="0" fontId="2" fillId="3" borderId="0" xfId="1" applyFont="1" applyFill="1" applyBorder="1" applyAlignment="1" applyProtection="1">
      <alignment horizontal="center"/>
    </xf>
    <xf numFmtId="0" fontId="0" fillId="2" borderId="2" xfId="0" applyFill="1" applyBorder="1" applyProtection="1">
      <protection locked="0"/>
    </xf>
    <xf numFmtId="0" fontId="14" fillId="0" borderId="2" xfId="1" applyFont="1" applyBorder="1" applyAlignment="1" applyProtection="1">
      <alignment vertical="center" wrapText="1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3" fillId="0" borderId="5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4" fillId="0" borderId="2" xfId="1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2" fillId="3" borderId="5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>
      <alignment horizontal="center"/>
    </xf>
    <xf numFmtId="0" fontId="12" fillId="0" borderId="14" xfId="1" applyFont="1" applyFill="1" applyBorder="1" applyAlignment="1" applyProtection="1">
      <alignment horizontal="center"/>
    </xf>
    <xf numFmtId="165" fontId="11" fillId="0" borderId="12" xfId="1" applyNumberFormat="1" applyFont="1" applyFill="1" applyBorder="1" applyAlignment="1" applyProtection="1">
      <alignment horizontal="right"/>
    </xf>
    <xf numFmtId="165" fontId="11" fillId="0" borderId="14" xfId="1" applyNumberFormat="1" applyFont="1" applyFill="1" applyBorder="1" applyAlignment="1" applyProtection="1">
      <alignment horizontal="right"/>
    </xf>
    <xf numFmtId="0" fontId="2" fillId="0" borderId="0" xfId="1" applyFont="1" applyProtection="1">
      <protection locked="0"/>
    </xf>
    <xf numFmtId="0" fontId="5" fillId="2" borderId="2" xfId="1" applyFont="1" applyFill="1" applyBorder="1" applyAlignment="1" applyProtection="1">
      <alignment horizontal="left" vertical="center"/>
      <protection locked="0" hidden="1"/>
    </xf>
    <xf numFmtId="0" fontId="5" fillId="0" borderId="2" xfId="1" applyFont="1" applyFill="1" applyBorder="1" applyAlignment="1" applyProtection="1">
      <alignment horizontal="center"/>
      <protection locked="0" hidden="1"/>
    </xf>
  </cellXfs>
  <cellStyles count="4">
    <cellStyle name="Comma" xfId="3" builtinId="3"/>
    <cellStyle name="Comma 2" xfId="2"/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26"/>
  <sheetViews>
    <sheetView tabSelected="1" zoomScale="80" zoomScaleNormal="80" workbookViewId="0">
      <selection activeCell="E4" sqref="E4"/>
    </sheetView>
  </sheetViews>
  <sheetFormatPr defaultRowHeight="15" x14ac:dyDescent="0.25"/>
  <cols>
    <col min="1" max="1" width="6.7109375" style="12" customWidth="1"/>
    <col min="2" max="2" width="16.140625" style="12" customWidth="1"/>
    <col min="3" max="3" width="40.5703125" style="12" customWidth="1"/>
    <col min="4" max="4" width="16.5703125" style="12" customWidth="1"/>
    <col min="5" max="5" width="40.5703125" style="12" customWidth="1"/>
    <col min="6" max="6" width="23.7109375" style="50" customWidth="1"/>
    <col min="7" max="7" width="11.140625" style="12" customWidth="1"/>
    <col min="8" max="8" width="10.7109375" style="12" customWidth="1"/>
    <col min="9" max="9" width="10.42578125" style="12" customWidth="1"/>
    <col min="10" max="10" width="14.85546875" style="12" customWidth="1"/>
    <col min="11" max="11" width="17.140625" style="24" customWidth="1"/>
    <col min="12" max="12" width="28.28515625" style="29" customWidth="1"/>
    <col min="13" max="14" width="18.140625" style="29" hidden="1" customWidth="1"/>
    <col min="15" max="15" width="10.7109375" style="32" hidden="1" customWidth="1"/>
    <col min="16" max="16" width="10.7109375" style="29" bestFit="1" customWidth="1"/>
    <col min="17" max="43" width="9.140625" style="29"/>
    <col min="44" max="257" width="9.140625" style="12"/>
    <col min="258" max="258" width="7.28515625" style="12" customWidth="1"/>
    <col min="259" max="259" width="16.5703125" style="12" customWidth="1"/>
    <col min="260" max="260" width="52" style="12" customWidth="1"/>
    <col min="261" max="261" width="15.28515625" style="12" customWidth="1"/>
    <col min="262" max="262" width="17.28515625" style="12" customWidth="1"/>
    <col min="263" max="263" width="18.140625" style="12" customWidth="1"/>
    <col min="264" max="264" width="13.7109375" style="12" customWidth="1"/>
    <col min="265" max="265" width="16.7109375" style="12" customWidth="1"/>
    <col min="266" max="266" width="11.28515625" style="12" bestFit="1" customWidth="1"/>
    <col min="267" max="267" width="12" style="12" customWidth="1"/>
    <col min="268" max="269" width="28.28515625" style="12" customWidth="1"/>
    <col min="270" max="513" width="9.140625" style="12"/>
    <col min="514" max="514" width="7.28515625" style="12" customWidth="1"/>
    <col min="515" max="515" width="16.5703125" style="12" customWidth="1"/>
    <col min="516" max="516" width="52" style="12" customWidth="1"/>
    <col min="517" max="517" width="15.28515625" style="12" customWidth="1"/>
    <col min="518" max="518" width="17.28515625" style="12" customWidth="1"/>
    <col min="519" max="519" width="18.140625" style="12" customWidth="1"/>
    <col min="520" max="520" width="13.7109375" style="12" customWidth="1"/>
    <col min="521" max="521" width="16.7109375" style="12" customWidth="1"/>
    <col min="522" max="522" width="11.28515625" style="12" bestFit="1" customWidth="1"/>
    <col min="523" max="523" width="12" style="12" customWidth="1"/>
    <col min="524" max="525" width="28.28515625" style="12" customWidth="1"/>
    <col min="526" max="769" width="9.140625" style="12"/>
    <col min="770" max="770" width="7.28515625" style="12" customWidth="1"/>
    <col min="771" max="771" width="16.5703125" style="12" customWidth="1"/>
    <col min="772" max="772" width="52" style="12" customWidth="1"/>
    <col min="773" max="773" width="15.28515625" style="12" customWidth="1"/>
    <col min="774" max="774" width="17.28515625" style="12" customWidth="1"/>
    <col min="775" max="775" width="18.140625" style="12" customWidth="1"/>
    <col min="776" max="776" width="13.7109375" style="12" customWidth="1"/>
    <col min="777" max="777" width="16.7109375" style="12" customWidth="1"/>
    <col min="778" max="778" width="11.28515625" style="12" bestFit="1" customWidth="1"/>
    <col min="779" max="779" width="12" style="12" customWidth="1"/>
    <col min="780" max="781" width="28.28515625" style="12" customWidth="1"/>
    <col min="782" max="1025" width="9.140625" style="12"/>
    <col min="1026" max="1026" width="7.28515625" style="12" customWidth="1"/>
    <col min="1027" max="1027" width="16.5703125" style="12" customWidth="1"/>
    <col min="1028" max="1028" width="52" style="12" customWidth="1"/>
    <col min="1029" max="1029" width="15.28515625" style="12" customWidth="1"/>
    <col min="1030" max="1030" width="17.28515625" style="12" customWidth="1"/>
    <col min="1031" max="1031" width="18.140625" style="12" customWidth="1"/>
    <col min="1032" max="1032" width="13.7109375" style="12" customWidth="1"/>
    <col min="1033" max="1033" width="16.7109375" style="12" customWidth="1"/>
    <col min="1034" max="1034" width="11.28515625" style="12" bestFit="1" customWidth="1"/>
    <col min="1035" max="1035" width="12" style="12" customWidth="1"/>
    <col min="1036" max="1037" width="28.28515625" style="12" customWidth="1"/>
    <col min="1038" max="1281" width="9.140625" style="12"/>
    <col min="1282" max="1282" width="7.28515625" style="12" customWidth="1"/>
    <col min="1283" max="1283" width="16.5703125" style="12" customWidth="1"/>
    <col min="1284" max="1284" width="52" style="12" customWidth="1"/>
    <col min="1285" max="1285" width="15.28515625" style="12" customWidth="1"/>
    <col min="1286" max="1286" width="17.28515625" style="12" customWidth="1"/>
    <col min="1287" max="1287" width="18.140625" style="12" customWidth="1"/>
    <col min="1288" max="1288" width="13.7109375" style="12" customWidth="1"/>
    <col min="1289" max="1289" width="16.7109375" style="12" customWidth="1"/>
    <col min="1290" max="1290" width="11.28515625" style="12" bestFit="1" customWidth="1"/>
    <col min="1291" max="1291" width="12" style="12" customWidth="1"/>
    <col min="1292" max="1293" width="28.28515625" style="12" customWidth="1"/>
    <col min="1294" max="1537" width="9.140625" style="12"/>
    <col min="1538" max="1538" width="7.28515625" style="12" customWidth="1"/>
    <col min="1539" max="1539" width="16.5703125" style="12" customWidth="1"/>
    <col min="1540" max="1540" width="52" style="12" customWidth="1"/>
    <col min="1541" max="1541" width="15.28515625" style="12" customWidth="1"/>
    <col min="1542" max="1542" width="17.28515625" style="12" customWidth="1"/>
    <col min="1543" max="1543" width="18.140625" style="12" customWidth="1"/>
    <col min="1544" max="1544" width="13.7109375" style="12" customWidth="1"/>
    <col min="1545" max="1545" width="16.7109375" style="12" customWidth="1"/>
    <col min="1546" max="1546" width="11.28515625" style="12" bestFit="1" customWidth="1"/>
    <col min="1547" max="1547" width="12" style="12" customWidth="1"/>
    <col min="1548" max="1549" width="28.28515625" style="12" customWidth="1"/>
    <col min="1550" max="1793" width="9.140625" style="12"/>
    <col min="1794" max="1794" width="7.28515625" style="12" customWidth="1"/>
    <col min="1795" max="1795" width="16.5703125" style="12" customWidth="1"/>
    <col min="1796" max="1796" width="52" style="12" customWidth="1"/>
    <col min="1797" max="1797" width="15.28515625" style="12" customWidth="1"/>
    <col min="1798" max="1798" width="17.28515625" style="12" customWidth="1"/>
    <col min="1799" max="1799" width="18.140625" style="12" customWidth="1"/>
    <col min="1800" max="1800" width="13.7109375" style="12" customWidth="1"/>
    <col min="1801" max="1801" width="16.7109375" style="12" customWidth="1"/>
    <col min="1802" max="1802" width="11.28515625" style="12" bestFit="1" customWidth="1"/>
    <col min="1803" max="1803" width="12" style="12" customWidth="1"/>
    <col min="1804" max="1805" width="28.28515625" style="12" customWidth="1"/>
    <col min="1806" max="2049" width="9.140625" style="12"/>
    <col min="2050" max="2050" width="7.28515625" style="12" customWidth="1"/>
    <col min="2051" max="2051" width="16.5703125" style="12" customWidth="1"/>
    <col min="2052" max="2052" width="52" style="12" customWidth="1"/>
    <col min="2053" max="2053" width="15.28515625" style="12" customWidth="1"/>
    <col min="2054" max="2054" width="17.28515625" style="12" customWidth="1"/>
    <col min="2055" max="2055" width="18.140625" style="12" customWidth="1"/>
    <col min="2056" max="2056" width="13.7109375" style="12" customWidth="1"/>
    <col min="2057" max="2057" width="16.7109375" style="12" customWidth="1"/>
    <col min="2058" max="2058" width="11.28515625" style="12" bestFit="1" customWidth="1"/>
    <col min="2059" max="2059" width="12" style="12" customWidth="1"/>
    <col min="2060" max="2061" width="28.28515625" style="12" customWidth="1"/>
    <col min="2062" max="2305" width="9.140625" style="12"/>
    <col min="2306" max="2306" width="7.28515625" style="12" customWidth="1"/>
    <col min="2307" max="2307" width="16.5703125" style="12" customWidth="1"/>
    <col min="2308" max="2308" width="52" style="12" customWidth="1"/>
    <col min="2309" max="2309" width="15.28515625" style="12" customWidth="1"/>
    <col min="2310" max="2310" width="17.28515625" style="12" customWidth="1"/>
    <col min="2311" max="2311" width="18.140625" style="12" customWidth="1"/>
    <col min="2312" max="2312" width="13.7109375" style="12" customWidth="1"/>
    <col min="2313" max="2313" width="16.7109375" style="12" customWidth="1"/>
    <col min="2314" max="2314" width="11.28515625" style="12" bestFit="1" customWidth="1"/>
    <col min="2315" max="2315" width="12" style="12" customWidth="1"/>
    <col min="2316" max="2317" width="28.28515625" style="12" customWidth="1"/>
    <col min="2318" max="2561" width="9.140625" style="12"/>
    <col min="2562" max="2562" width="7.28515625" style="12" customWidth="1"/>
    <col min="2563" max="2563" width="16.5703125" style="12" customWidth="1"/>
    <col min="2564" max="2564" width="52" style="12" customWidth="1"/>
    <col min="2565" max="2565" width="15.28515625" style="12" customWidth="1"/>
    <col min="2566" max="2566" width="17.28515625" style="12" customWidth="1"/>
    <col min="2567" max="2567" width="18.140625" style="12" customWidth="1"/>
    <col min="2568" max="2568" width="13.7109375" style="12" customWidth="1"/>
    <col min="2569" max="2569" width="16.7109375" style="12" customWidth="1"/>
    <col min="2570" max="2570" width="11.28515625" style="12" bestFit="1" customWidth="1"/>
    <col min="2571" max="2571" width="12" style="12" customWidth="1"/>
    <col min="2572" max="2573" width="28.28515625" style="12" customWidth="1"/>
    <col min="2574" max="2817" width="9.140625" style="12"/>
    <col min="2818" max="2818" width="7.28515625" style="12" customWidth="1"/>
    <col min="2819" max="2819" width="16.5703125" style="12" customWidth="1"/>
    <col min="2820" max="2820" width="52" style="12" customWidth="1"/>
    <col min="2821" max="2821" width="15.28515625" style="12" customWidth="1"/>
    <col min="2822" max="2822" width="17.28515625" style="12" customWidth="1"/>
    <col min="2823" max="2823" width="18.140625" style="12" customWidth="1"/>
    <col min="2824" max="2824" width="13.7109375" style="12" customWidth="1"/>
    <col min="2825" max="2825" width="16.7109375" style="12" customWidth="1"/>
    <col min="2826" max="2826" width="11.28515625" style="12" bestFit="1" customWidth="1"/>
    <col min="2827" max="2827" width="12" style="12" customWidth="1"/>
    <col min="2828" max="2829" width="28.28515625" style="12" customWidth="1"/>
    <col min="2830" max="3073" width="9.140625" style="12"/>
    <col min="3074" max="3074" width="7.28515625" style="12" customWidth="1"/>
    <col min="3075" max="3075" width="16.5703125" style="12" customWidth="1"/>
    <col min="3076" max="3076" width="52" style="12" customWidth="1"/>
    <col min="3077" max="3077" width="15.28515625" style="12" customWidth="1"/>
    <col min="3078" max="3078" width="17.28515625" style="12" customWidth="1"/>
    <col min="3079" max="3079" width="18.140625" style="12" customWidth="1"/>
    <col min="3080" max="3080" width="13.7109375" style="12" customWidth="1"/>
    <col min="3081" max="3081" width="16.7109375" style="12" customWidth="1"/>
    <col min="3082" max="3082" width="11.28515625" style="12" bestFit="1" customWidth="1"/>
    <col min="3083" max="3083" width="12" style="12" customWidth="1"/>
    <col min="3084" max="3085" width="28.28515625" style="12" customWidth="1"/>
    <col min="3086" max="3329" width="9.140625" style="12"/>
    <col min="3330" max="3330" width="7.28515625" style="12" customWidth="1"/>
    <col min="3331" max="3331" width="16.5703125" style="12" customWidth="1"/>
    <col min="3332" max="3332" width="52" style="12" customWidth="1"/>
    <col min="3333" max="3333" width="15.28515625" style="12" customWidth="1"/>
    <col min="3334" max="3334" width="17.28515625" style="12" customWidth="1"/>
    <col min="3335" max="3335" width="18.140625" style="12" customWidth="1"/>
    <col min="3336" max="3336" width="13.7109375" style="12" customWidth="1"/>
    <col min="3337" max="3337" width="16.7109375" style="12" customWidth="1"/>
    <col min="3338" max="3338" width="11.28515625" style="12" bestFit="1" customWidth="1"/>
    <col min="3339" max="3339" width="12" style="12" customWidth="1"/>
    <col min="3340" max="3341" width="28.28515625" style="12" customWidth="1"/>
    <col min="3342" max="3585" width="9.140625" style="12"/>
    <col min="3586" max="3586" width="7.28515625" style="12" customWidth="1"/>
    <col min="3587" max="3587" width="16.5703125" style="12" customWidth="1"/>
    <col min="3588" max="3588" width="52" style="12" customWidth="1"/>
    <col min="3589" max="3589" width="15.28515625" style="12" customWidth="1"/>
    <col min="3590" max="3590" width="17.28515625" style="12" customWidth="1"/>
    <col min="3591" max="3591" width="18.140625" style="12" customWidth="1"/>
    <col min="3592" max="3592" width="13.7109375" style="12" customWidth="1"/>
    <col min="3593" max="3593" width="16.7109375" style="12" customWidth="1"/>
    <col min="3594" max="3594" width="11.28515625" style="12" bestFit="1" customWidth="1"/>
    <col min="3595" max="3595" width="12" style="12" customWidth="1"/>
    <col min="3596" max="3597" width="28.28515625" style="12" customWidth="1"/>
    <col min="3598" max="3841" width="9.140625" style="12"/>
    <col min="3842" max="3842" width="7.28515625" style="12" customWidth="1"/>
    <col min="3843" max="3843" width="16.5703125" style="12" customWidth="1"/>
    <col min="3844" max="3844" width="52" style="12" customWidth="1"/>
    <col min="3845" max="3845" width="15.28515625" style="12" customWidth="1"/>
    <col min="3846" max="3846" width="17.28515625" style="12" customWidth="1"/>
    <col min="3847" max="3847" width="18.140625" style="12" customWidth="1"/>
    <col min="3848" max="3848" width="13.7109375" style="12" customWidth="1"/>
    <col min="3849" max="3849" width="16.7109375" style="12" customWidth="1"/>
    <col min="3850" max="3850" width="11.28515625" style="12" bestFit="1" customWidth="1"/>
    <col min="3851" max="3851" width="12" style="12" customWidth="1"/>
    <col min="3852" max="3853" width="28.28515625" style="12" customWidth="1"/>
    <col min="3854" max="4097" width="9.140625" style="12"/>
    <col min="4098" max="4098" width="7.28515625" style="12" customWidth="1"/>
    <col min="4099" max="4099" width="16.5703125" style="12" customWidth="1"/>
    <col min="4100" max="4100" width="52" style="12" customWidth="1"/>
    <col min="4101" max="4101" width="15.28515625" style="12" customWidth="1"/>
    <col min="4102" max="4102" width="17.28515625" style="12" customWidth="1"/>
    <col min="4103" max="4103" width="18.140625" style="12" customWidth="1"/>
    <col min="4104" max="4104" width="13.7109375" style="12" customWidth="1"/>
    <col min="4105" max="4105" width="16.7109375" style="12" customWidth="1"/>
    <col min="4106" max="4106" width="11.28515625" style="12" bestFit="1" customWidth="1"/>
    <col min="4107" max="4107" width="12" style="12" customWidth="1"/>
    <col min="4108" max="4109" width="28.28515625" style="12" customWidth="1"/>
    <col min="4110" max="4353" width="9.140625" style="12"/>
    <col min="4354" max="4354" width="7.28515625" style="12" customWidth="1"/>
    <col min="4355" max="4355" width="16.5703125" style="12" customWidth="1"/>
    <col min="4356" max="4356" width="52" style="12" customWidth="1"/>
    <col min="4357" max="4357" width="15.28515625" style="12" customWidth="1"/>
    <col min="4358" max="4358" width="17.28515625" style="12" customWidth="1"/>
    <col min="4359" max="4359" width="18.140625" style="12" customWidth="1"/>
    <col min="4360" max="4360" width="13.7109375" style="12" customWidth="1"/>
    <col min="4361" max="4361" width="16.7109375" style="12" customWidth="1"/>
    <col min="4362" max="4362" width="11.28515625" style="12" bestFit="1" customWidth="1"/>
    <col min="4363" max="4363" width="12" style="12" customWidth="1"/>
    <col min="4364" max="4365" width="28.28515625" style="12" customWidth="1"/>
    <col min="4366" max="4609" width="9.140625" style="12"/>
    <col min="4610" max="4610" width="7.28515625" style="12" customWidth="1"/>
    <col min="4611" max="4611" width="16.5703125" style="12" customWidth="1"/>
    <col min="4612" max="4612" width="52" style="12" customWidth="1"/>
    <col min="4613" max="4613" width="15.28515625" style="12" customWidth="1"/>
    <col min="4614" max="4614" width="17.28515625" style="12" customWidth="1"/>
    <col min="4615" max="4615" width="18.140625" style="12" customWidth="1"/>
    <col min="4616" max="4616" width="13.7109375" style="12" customWidth="1"/>
    <col min="4617" max="4617" width="16.7109375" style="12" customWidth="1"/>
    <col min="4618" max="4618" width="11.28515625" style="12" bestFit="1" customWidth="1"/>
    <col min="4619" max="4619" width="12" style="12" customWidth="1"/>
    <col min="4620" max="4621" width="28.28515625" style="12" customWidth="1"/>
    <col min="4622" max="4865" width="9.140625" style="12"/>
    <col min="4866" max="4866" width="7.28515625" style="12" customWidth="1"/>
    <col min="4867" max="4867" width="16.5703125" style="12" customWidth="1"/>
    <col min="4868" max="4868" width="52" style="12" customWidth="1"/>
    <col min="4869" max="4869" width="15.28515625" style="12" customWidth="1"/>
    <col min="4870" max="4870" width="17.28515625" style="12" customWidth="1"/>
    <col min="4871" max="4871" width="18.140625" style="12" customWidth="1"/>
    <col min="4872" max="4872" width="13.7109375" style="12" customWidth="1"/>
    <col min="4873" max="4873" width="16.7109375" style="12" customWidth="1"/>
    <col min="4874" max="4874" width="11.28515625" style="12" bestFit="1" customWidth="1"/>
    <col min="4875" max="4875" width="12" style="12" customWidth="1"/>
    <col min="4876" max="4877" width="28.28515625" style="12" customWidth="1"/>
    <col min="4878" max="5121" width="9.140625" style="12"/>
    <col min="5122" max="5122" width="7.28515625" style="12" customWidth="1"/>
    <col min="5123" max="5123" width="16.5703125" style="12" customWidth="1"/>
    <col min="5124" max="5124" width="52" style="12" customWidth="1"/>
    <col min="5125" max="5125" width="15.28515625" style="12" customWidth="1"/>
    <col min="5126" max="5126" width="17.28515625" style="12" customWidth="1"/>
    <col min="5127" max="5127" width="18.140625" style="12" customWidth="1"/>
    <col min="5128" max="5128" width="13.7109375" style="12" customWidth="1"/>
    <col min="5129" max="5129" width="16.7109375" style="12" customWidth="1"/>
    <col min="5130" max="5130" width="11.28515625" style="12" bestFit="1" customWidth="1"/>
    <col min="5131" max="5131" width="12" style="12" customWidth="1"/>
    <col min="5132" max="5133" width="28.28515625" style="12" customWidth="1"/>
    <col min="5134" max="5377" width="9.140625" style="12"/>
    <col min="5378" max="5378" width="7.28515625" style="12" customWidth="1"/>
    <col min="5379" max="5379" width="16.5703125" style="12" customWidth="1"/>
    <col min="5380" max="5380" width="52" style="12" customWidth="1"/>
    <col min="5381" max="5381" width="15.28515625" style="12" customWidth="1"/>
    <col min="5382" max="5382" width="17.28515625" style="12" customWidth="1"/>
    <col min="5383" max="5383" width="18.140625" style="12" customWidth="1"/>
    <col min="5384" max="5384" width="13.7109375" style="12" customWidth="1"/>
    <col min="5385" max="5385" width="16.7109375" style="12" customWidth="1"/>
    <col min="5386" max="5386" width="11.28515625" style="12" bestFit="1" customWidth="1"/>
    <col min="5387" max="5387" width="12" style="12" customWidth="1"/>
    <col min="5388" max="5389" width="28.28515625" style="12" customWidth="1"/>
    <col min="5390" max="5633" width="9.140625" style="12"/>
    <col min="5634" max="5634" width="7.28515625" style="12" customWidth="1"/>
    <col min="5635" max="5635" width="16.5703125" style="12" customWidth="1"/>
    <col min="5636" max="5636" width="52" style="12" customWidth="1"/>
    <col min="5637" max="5637" width="15.28515625" style="12" customWidth="1"/>
    <col min="5638" max="5638" width="17.28515625" style="12" customWidth="1"/>
    <col min="5639" max="5639" width="18.140625" style="12" customWidth="1"/>
    <col min="5640" max="5640" width="13.7109375" style="12" customWidth="1"/>
    <col min="5641" max="5641" width="16.7109375" style="12" customWidth="1"/>
    <col min="5642" max="5642" width="11.28515625" style="12" bestFit="1" customWidth="1"/>
    <col min="5643" max="5643" width="12" style="12" customWidth="1"/>
    <col min="5644" max="5645" width="28.28515625" style="12" customWidth="1"/>
    <col min="5646" max="5889" width="9.140625" style="12"/>
    <col min="5890" max="5890" width="7.28515625" style="12" customWidth="1"/>
    <col min="5891" max="5891" width="16.5703125" style="12" customWidth="1"/>
    <col min="5892" max="5892" width="52" style="12" customWidth="1"/>
    <col min="5893" max="5893" width="15.28515625" style="12" customWidth="1"/>
    <col min="5894" max="5894" width="17.28515625" style="12" customWidth="1"/>
    <col min="5895" max="5895" width="18.140625" style="12" customWidth="1"/>
    <col min="5896" max="5896" width="13.7109375" style="12" customWidth="1"/>
    <col min="5897" max="5897" width="16.7109375" style="12" customWidth="1"/>
    <col min="5898" max="5898" width="11.28515625" style="12" bestFit="1" customWidth="1"/>
    <col min="5899" max="5899" width="12" style="12" customWidth="1"/>
    <col min="5900" max="5901" width="28.28515625" style="12" customWidth="1"/>
    <col min="5902" max="6145" width="9.140625" style="12"/>
    <col min="6146" max="6146" width="7.28515625" style="12" customWidth="1"/>
    <col min="6147" max="6147" width="16.5703125" style="12" customWidth="1"/>
    <col min="6148" max="6148" width="52" style="12" customWidth="1"/>
    <col min="6149" max="6149" width="15.28515625" style="12" customWidth="1"/>
    <col min="6150" max="6150" width="17.28515625" style="12" customWidth="1"/>
    <col min="6151" max="6151" width="18.140625" style="12" customWidth="1"/>
    <col min="6152" max="6152" width="13.7109375" style="12" customWidth="1"/>
    <col min="6153" max="6153" width="16.7109375" style="12" customWidth="1"/>
    <col min="6154" max="6154" width="11.28515625" style="12" bestFit="1" customWidth="1"/>
    <col min="6155" max="6155" width="12" style="12" customWidth="1"/>
    <col min="6156" max="6157" width="28.28515625" style="12" customWidth="1"/>
    <col min="6158" max="6401" width="9.140625" style="12"/>
    <col min="6402" max="6402" width="7.28515625" style="12" customWidth="1"/>
    <col min="6403" max="6403" width="16.5703125" style="12" customWidth="1"/>
    <col min="6404" max="6404" width="52" style="12" customWidth="1"/>
    <col min="6405" max="6405" width="15.28515625" style="12" customWidth="1"/>
    <col min="6406" max="6406" width="17.28515625" style="12" customWidth="1"/>
    <col min="6407" max="6407" width="18.140625" style="12" customWidth="1"/>
    <col min="6408" max="6408" width="13.7109375" style="12" customWidth="1"/>
    <col min="6409" max="6409" width="16.7109375" style="12" customWidth="1"/>
    <col min="6410" max="6410" width="11.28515625" style="12" bestFit="1" customWidth="1"/>
    <col min="6411" max="6411" width="12" style="12" customWidth="1"/>
    <col min="6412" max="6413" width="28.28515625" style="12" customWidth="1"/>
    <col min="6414" max="6657" width="9.140625" style="12"/>
    <col min="6658" max="6658" width="7.28515625" style="12" customWidth="1"/>
    <col min="6659" max="6659" width="16.5703125" style="12" customWidth="1"/>
    <col min="6660" max="6660" width="52" style="12" customWidth="1"/>
    <col min="6661" max="6661" width="15.28515625" style="12" customWidth="1"/>
    <col min="6662" max="6662" width="17.28515625" style="12" customWidth="1"/>
    <col min="6663" max="6663" width="18.140625" style="12" customWidth="1"/>
    <col min="6664" max="6664" width="13.7109375" style="12" customWidth="1"/>
    <col min="6665" max="6665" width="16.7109375" style="12" customWidth="1"/>
    <col min="6666" max="6666" width="11.28515625" style="12" bestFit="1" customWidth="1"/>
    <col min="6667" max="6667" width="12" style="12" customWidth="1"/>
    <col min="6668" max="6669" width="28.28515625" style="12" customWidth="1"/>
    <col min="6670" max="6913" width="9.140625" style="12"/>
    <col min="6914" max="6914" width="7.28515625" style="12" customWidth="1"/>
    <col min="6915" max="6915" width="16.5703125" style="12" customWidth="1"/>
    <col min="6916" max="6916" width="52" style="12" customWidth="1"/>
    <col min="6917" max="6917" width="15.28515625" style="12" customWidth="1"/>
    <col min="6918" max="6918" width="17.28515625" style="12" customWidth="1"/>
    <col min="6919" max="6919" width="18.140625" style="12" customWidth="1"/>
    <col min="6920" max="6920" width="13.7109375" style="12" customWidth="1"/>
    <col min="6921" max="6921" width="16.7109375" style="12" customWidth="1"/>
    <col min="6922" max="6922" width="11.28515625" style="12" bestFit="1" customWidth="1"/>
    <col min="6923" max="6923" width="12" style="12" customWidth="1"/>
    <col min="6924" max="6925" width="28.28515625" style="12" customWidth="1"/>
    <col min="6926" max="7169" width="9.140625" style="12"/>
    <col min="7170" max="7170" width="7.28515625" style="12" customWidth="1"/>
    <col min="7171" max="7171" width="16.5703125" style="12" customWidth="1"/>
    <col min="7172" max="7172" width="52" style="12" customWidth="1"/>
    <col min="7173" max="7173" width="15.28515625" style="12" customWidth="1"/>
    <col min="7174" max="7174" width="17.28515625" style="12" customWidth="1"/>
    <col min="7175" max="7175" width="18.140625" style="12" customWidth="1"/>
    <col min="7176" max="7176" width="13.7109375" style="12" customWidth="1"/>
    <col min="7177" max="7177" width="16.7109375" style="12" customWidth="1"/>
    <col min="7178" max="7178" width="11.28515625" style="12" bestFit="1" customWidth="1"/>
    <col min="7179" max="7179" width="12" style="12" customWidth="1"/>
    <col min="7180" max="7181" width="28.28515625" style="12" customWidth="1"/>
    <col min="7182" max="7425" width="9.140625" style="12"/>
    <col min="7426" max="7426" width="7.28515625" style="12" customWidth="1"/>
    <col min="7427" max="7427" width="16.5703125" style="12" customWidth="1"/>
    <col min="7428" max="7428" width="52" style="12" customWidth="1"/>
    <col min="7429" max="7429" width="15.28515625" style="12" customWidth="1"/>
    <col min="7430" max="7430" width="17.28515625" style="12" customWidth="1"/>
    <col min="7431" max="7431" width="18.140625" style="12" customWidth="1"/>
    <col min="7432" max="7432" width="13.7109375" style="12" customWidth="1"/>
    <col min="7433" max="7433" width="16.7109375" style="12" customWidth="1"/>
    <col min="7434" max="7434" width="11.28515625" style="12" bestFit="1" customWidth="1"/>
    <col min="7435" max="7435" width="12" style="12" customWidth="1"/>
    <col min="7436" max="7437" width="28.28515625" style="12" customWidth="1"/>
    <col min="7438" max="7681" width="9.140625" style="12"/>
    <col min="7682" max="7682" width="7.28515625" style="12" customWidth="1"/>
    <col min="7683" max="7683" width="16.5703125" style="12" customWidth="1"/>
    <col min="7684" max="7684" width="52" style="12" customWidth="1"/>
    <col min="7685" max="7685" width="15.28515625" style="12" customWidth="1"/>
    <col min="7686" max="7686" width="17.28515625" style="12" customWidth="1"/>
    <col min="7687" max="7687" width="18.140625" style="12" customWidth="1"/>
    <col min="7688" max="7688" width="13.7109375" style="12" customWidth="1"/>
    <col min="7689" max="7689" width="16.7109375" style="12" customWidth="1"/>
    <col min="7690" max="7690" width="11.28515625" style="12" bestFit="1" customWidth="1"/>
    <col min="7691" max="7691" width="12" style="12" customWidth="1"/>
    <col min="7692" max="7693" width="28.28515625" style="12" customWidth="1"/>
    <col min="7694" max="7937" width="9.140625" style="12"/>
    <col min="7938" max="7938" width="7.28515625" style="12" customWidth="1"/>
    <col min="7939" max="7939" width="16.5703125" style="12" customWidth="1"/>
    <col min="7940" max="7940" width="52" style="12" customWidth="1"/>
    <col min="7941" max="7941" width="15.28515625" style="12" customWidth="1"/>
    <col min="7942" max="7942" width="17.28515625" style="12" customWidth="1"/>
    <col min="7943" max="7943" width="18.140625" style="12" customWidth="1"/>
    <col min="7944" max="7944" width="13.7109375" style="12" customWidth="1"/>
    <col min="7945" max="7945" width="16.7109375" style="12" customWidth="1"/>
    <col min="7946" max="7946" width="11.28515625" style="12" bestFit="1" customWidth="1"/>
    <col min="7947" max="7947" width="12" style="12" customWidth="1"/>
    <col min="7948" max="7949" width="28.28515625" style="12" customWidth="1"/>
    <col min="7950" max="8193" width="9.140625" style="12"/>
    <col min="8194" max="8194" width="7.28515625" style="12" customWidth="1"/>
    <col min="8195" max="8195" width="16.5703125" style="12" customWidth="1"/>
    <col min="8196" max="8196" width="52" style="12" customWidth="1"/>
    <col min="8197" max="8197" width="15.28515625" style="12" customWidth="1"/>
    <col min="8198" max="8198" width="17.28515625" style="12" customWidth="1"/>
    <col min="8199" max="8199" width="18.140625" style="12" customWidth="1"/>
    <col min="8200" max="8200" width="13.7109375" style="12" customWidth="1"/>
    <col min="8201" max="8201" width="16.7109375" style="12" customWidth="1"/>
    <col min="8202" max="8202" width="11.28515625" style="12" bestFit="1" customWidth="1"/>
    <col min="8203" max="8203" width="12" style="12" customWidth="1"/>
    <col min="8204" max="8205" width="28.28515625" style="12" customWidth="1"/>
    <col min="8206" max="8449" width="9.140625" style="12"/>
    <col min="8450" max="8450" width="7.28515625" style="12" customWidth="1"/>
    <col min="8451" max="8451" width="16.5703125" style="12" customWidth="1"/>
    <col min="8452" max="8452" width="52" style="12" customWidth="1"/>
    <col min="8453" max="8453" width="15.28515625" style="12" customWidth="1"/>
    <col min="8454" max="8454" width="17.28515625" style="12" customWidth="1"/>
    <col min="8455" max="8455" width="18.140625" style="12" customWidth="1"/>
    <col min="8456" max="8456" width="13.7109375" style="12" customWidth="1"/>
    <col min="8457" max="8457" width="16.7109375" style="12" customWidth="1"/>
    <col min="8458" max="8458" width="11.28515625" style="12" bestFit="1" customWidth="1"/>
    <col min="8459" max="8459" width="12" style="12" customWidth="1"/>
    <col min="8460" max="8461" width="28.28515625" style="12" customWidth="1"/>
    <col min="8462" max="8705" width="9.140625" style="12"/>
    <col min="8706" max="8706" width="7.28515625" style="12" customWidth="1"/>
    <col min="8707" max="8707" width="16.5703125" style="12" customWidth="1"/>
    <col min="8708" max="8708" width="52" style="12" customWidth="1"/>
    <col min="8709" max="8709" width="15.28515625" style="12" customWidth="1"/>
    <col min="8710" max="8710" width="17.28515625" style="12" customWidth="1"/>
    <col min="8711" max="8711" width="18.140625" style="12" customWidth="1"/>
    <col min="8712" max="8712" width="13.7109375" style="12" customWidth="1"/>
    <col min="8713" max="8713" width="16.7109375" style="12" customWidth="1"/>
    <col min="8714" max="8714" width="11.28515625" style="12" bestFit="1" customWidth="1"/>
    <col min="8715" max="8715" width="12" style="12" customWidth="1"/>
    <col min="8716" max="8717" width="28.28515625" style="12" customWidth="1"/>
    <col min="8718" max="8961" width="9.140625" style="12"/>
    <col min="8962" max="8962" width="7.28515625" style="12" customWidth="1"/>
    <col min="8963" max="8963" width="16.5703125" style="12" customWidth="1"/>
    <col min="8964" max="8964" width="52" style="12" customWidth="1"/>
    <col min="8965" max="8965" width="15.28515625" style="12" customWidth="1"/>
    <col min="8966" max="8966" width="17.28515625" style="12" customWidth="1"/>
    <col min="8967" max="8967" width="18.140625" style="12" customWidth="1"/>
    <col min="8968" max="8968" width="13.7109375" style="12" customWidth="1"/>
    <col min="8969" max="8969" width="16.7109375" style="12" customWidth="1"/>
    <col min="8970" max="8970" width="11.28515625" style="12" bestFit="1" customWidth="1"/>
    <col min="8971" max="8971" width="12" style="12" customWidth="1"/>
    <col min="8972" max="8973" width="28.28515625" style="12" customWidth="1"/>
    <col min="8974" max="9217" width="9.140625" style="12"/>
    <col min="9218" max="9218" width="7.28515625" style="12" customWidth="1"/>
    <col min="9219" max="9219" width="16.5703125" style="12" customWidth="1"/>
    <col min="9220" max="9220" width="52" style="12" customWidth="1"/>
    <col min="9221" max="9221" width="15.28515625" style="12" customWidth="1"/>
    <col min="9222" max="9222" width="17.28515625" style="12" customWidth="1"/>
    <col min="9223" max="9223" width="18.140625" style="12" customWidth="1"/>
    <col min="9224" max="9224" width="13.7109375" style="12" customWidth="1"/>
    <col min="9225" max="9225" width="16.7109375" style="12" customWidth="1"/>
    <col min="9226" max="9226" width="11.28515625" style="12" bestFit="1" customWidth="1"/>
    <col min="9227" max="9227" width="12" style="12" customWidth="1"/>
    <col min="9228" max="9229" width="28.28515625" style="12" customWidth="1"/>
    <col min="9230" max="9473" width="9.140625" style="12"/>
    <col min="9474" max="9474" width="7.28515625" style="12" customWidth="1"/>
    <col min="9475" max="9475" width="16.5703125" style="12" customWidth="1"/>
    <col min="9476" max="9476" width="52" style="12" customWidth="1"/>
    <col min="9477" max="9477" width="15.28515625" style="12" customWidth="1"/>
    <col min="9478" max="9478" width="17.28515625" style="12" customWidth="1"/>
    <col min="9479" max="9479" width="18.140625" style="12" customWidth="1"/>
    <col min="9480" max="9480" width="13.7109375" style="12" customWidth="1"/>
    <col min="9481" max="9481" width="16.7109375" style="12" customWidth="1"/>
    <col min="9482" max="9482" width="11.28515625" style="12" bestFit="1" customWidth="1"/>
    <col min="9483" max="9483" width="12" style="12" customWidth="1"/>
    <col min="9484" max="9485" width="28.28515625" style="12" customWidth="1"/>
    <col min="9486" max="9729" width="9.140625" style="12"/>
    <col min="9730" max="9730" width="7.28515625" style="12" customWidth="1"/>
    <col min="9731" max="9731" width="16.5703125" style="12" customWidth="1"/>
    <col min="9732" max="9732" width="52" style="12" customWidth="1"/>
    <col min="9733" max="9733" width="15.28515625" style="12" customWidth="1"/>
    <col min="9734" max="9734" width="17.28515625" style="12" customWidth="1"/>
    <col min="9735" max="9735" width="18.140625" style="12" customWidth="1"/>
    <col min="9736" max="9736" width="13.7109375" style="12" customWidth="1"/>
    <col min="9737" max="9737" width="16.7109375" style="12" customWidth="1"/>
    <col min="9738" max="9738" width="11.28515625" style="12" bestFit="1" customWidth="1"/>
    <col min="9739" max="9739" width="12" style="12" customWidth="1"/>
    <col min="9740" max="9741" width="28.28515625" style="12" customWidth="1"/>
    <col min="9742" max="9985" width="9.140625" style="12"/>
    <col min="9986" max="9986" width="7.28515625" style="12" customWidth="1"/>
    <col min="9987" max="9987" width="16.5703125" style="12" customWidth="1"/>
    <col min="9988" max="9988" width="52" style="12" customWidth="1"/>
    <col min="9989" max="9989" width="15.28515625" style="12" customWidth="1"/>
    <col min="9990" max="9990" width="17.28515625" style="12" customWidth="1"/>
    <col min="9991" max="9991" width="18.140625" style="12" customWidth="1"/>
    <col min="9992" max="9992" width="13.7109375" style="12" customWidth="1"/>
    <col min="9993" max="9993" width="16.7109375" style="12" customWidth="1"/>
    <col min="9994" max="9994" width="11.28515625" style="12" bestFit="1" customWidth="1"/>
    <col min="9995" max="9995" width="12" style="12" customWidth="1"/>
    <col min="9996" max="9997" width="28.28515625" style="12" customWidth="1"/>
    <col min="9998" max="10241" width="9.140625" style="12"/>
    <col min="10242" max="10242" width="7.28515625" style="12" customWidth="1"/>
    <col min="10243" max="10243" width="16.5703125" style="12" customWidth="1"/>
    <col min="10244" max="10244" width="52" style="12" customWidth="1"/>
    <col min="10245" max="10245" width="15.28515625" style="12" customWidth="1"/>
    <col min="10246" max="10246" width="17.28515625" style="12" customWidth="1"/>
    <col min="10247" max="10247" width="18.140625" style="12" customWidth="1"/>
    <col min="10248" max="10248" width="13.7109375" style="12" customWidth="1"/>
    <col min="10249" max="10249" width="16.7109375" style="12" customWidth="1"/>
    <col min="10250" max="10250" width="11.28515625" style="12" bestFit="1" customWidth="1"/>
    <col min="10251" max="10251" width="12" style="12" customWidth="1"/>
    <col min="10252" max="10253" width="28.28515625" style="12" customWidth="1"/>
    <col min="10254" max="10497" width="9.140625" style="12"/>
    <col min="10498" max="10498" width="7.28515625" style="12" customWidth="1"/>
    <col min="10499" max="10499" width="16.5703125" style="12" customWidth="1"/>
    <col min="10500" max="10500" width="52" style="12" customWidth="1"/>
    <col min="10501" max="10501" width="15.28515625" style="12" customWidth="1"/>
    <col min="10502" max="10502" width="17.28515625" style="12" customWidth="1"/>
    <col min="10503" max="10503" width="18.140625" style="12" customWidth="1"/>
    <col min="10504" max="10504" width="13.7109375" style="12" customWidth="1"/>
    <col min="10505" max="10505" width="16.7109375" style="12" customWidth="1"/>
    <col min="10506" max="10506" width="11.28515625" style="12" bestFit="1" customWidth="1"/>
    <col min="10507" max="10507" width="12" style="12" customWidth="1"/>
    <col min="10508" max="10509" width="28.28515625" style="12" customWidth="1"/>
    <col min="10510" max="10753" width="9.140625" style="12"/>
    <col min="10754" max="10754" width="7.28515625" style="12" customWidth="1"/>
    <col min="10755" max="10755" width="16.5703125" style="12" customWidth="1"/>
    <col min="10756" max="10756" width="52" style="12" customWidth="1"/>
    <col min="10757" max="10757" width="15.28515625" style="12" customWidth="1"/>
    <col min="10758" max="10758" width="17.28515625" style="12" customWidth="1"/>
    <col min="10759" max="10759" width="18.140625" style="12" customWidth="1"/>
    <col min="10760" max="10760" width="13.7109375" style="12" customWidth="1"/>
    <col min="10761" max="10761" width="16.7109375" style="12" customWidth="1"/>
    <col min="10762" max="10762" width="11.28515625" style="12" bestFit="1" customWidth="1"/>
    <col min="10763" max="10763" width="12" style="12" customWidth="1"/>
    <col min="10764" max="10765" width="28.28515625" style="12" customWidth="1"/>
    <col min="10766" max="11009" width="9.140625" style="12"/>
    <col min="11010" max="11010" width="7.28515625" style="12" customWidth="1"/>
    <col min="11011" max="11011" width="16.5703125" style="12" customWidth="1"/>
    <col min="11012" max="11012" width="52" style="12" customWidth="1"/>
    <col min="11013" max="11013" width="15.28515625" style="12" customWidth="1"/>
    <col min="11014" max="11014" width="17.28515625" style="12" customWidth="1"/>
    <col min="11015" max="11015" width="18.140625" style="12" customWidth="1"/>
    <col min="11016" max="11016" width="13.7109375" style="12" customWidth="1"/>
    <col min="11017" max="11017" width="16.7109375" style="12" customWidth="1"/>
    <col min="11018" max="11018" width="11.28515625" style="12" bestFit="1" customWidth="1"/>
    <col min="11019" max="11019" width="12" style="12" customWidth="1"/>
    <col min="11020" max="11021" width="28.28515625" style="12" customWidth="1"/>
    <col min="11022" max="11265" width="9.140625" style="12"/>
    <col min="11266" max="11266" width="7.28515625" style="12" customWidth="1"/>
    <col min="11267" max="11267" width="16.5703125" style="12" customWidth="1"/>
    <col min="11268" max="11268" width="52" style="12" customWidth="1"/>
    <col min="11269" max="11269" width="15.28515625" style="12" customWidth="1"/>
    <col min="11270" max="11270" width="17.28515625" style="12" customWidth="1"/>
    <col min="11271" max="11271" width="18.140625" style="12" customWidth="1"/>
    <col min="11272" max="11272" width="13.7109375" style="12" customWidth="1"/>
    <col min="11273" max="11273" width="16.7109375" style="12" customWidth="1"/>
    <col min="11274" max="11274" width="11.28515625" style="12" bestFit="1" customWidth="1"/>
    <col min="11275" max="11275" width="12" style="12" customWidth="1"/>
    <col min="11276" max="11277" width="28.28515625" style="12" customWidth="1"/>
    <col min="11278" max="11521" width="9.140625" style="12"/>
    <col min="11522" max="11522" width="7.28515625" style="12" customWidth="1"/>
    <col min="11523" max="11523" width="16.5703125" style="12" customWidth="1"/>
    <col min="11524" max="11524" width="52" style="12" customWidth="1"/>
    <col min="11525" max="11525" width="15.28515625" style="12" customWidth="1"/>
    <col min="11526" max="11526" width="17.28515625" style="12" customWidth="1"/>
    <col min="11527" max="11527" width="18.140625" style="12" customWidth="1"/>
    <col min="11528" max="11528" width="13.7109375" style="12" customWidth="1"/>
    <col min="11529" max="11529" width="16.7109375" style="12" customWidth="1"/>
    <col min="11530" max="11530" width="11.28515625" style="12" bestFit="1" customWidth="1"/>
    <col min="11531" max="11531" width="12" style="12" customWidth="1"/>
    <col min="11532" max="11533" width="28.28515625" style="12" customWidth="1"/>
    <col min="11534" max="11777" width="9.140625" style="12"/>
    <col min="11778" max="11778" width="7.28515625" style="12" customWidth="1"/>
    <col min="11779" max="11779" width="16.5703125" style="12" customWidth="1"/>
    <col min="11780" max="11780" width="52" style="12" customWidth="1"/>
    <col min="11781" max="11781" width="15.28515625" style="12" customWidth="1"/>
    <col min="11782" max="11782" width="17.28515625" style="12" customWidth="1"/>
    <col min="11783" max="11783" width="18.140625" style="12" customWidth="1"/>
    <col min="11784" max="11784" width="13.7109375" style="12" customWidth="1"/>
    <col min="11785" max="11785" width="16.7109375" style="12" customWidth="1"/>
    <col min="11786" max="11786" width="11.28515625" style="12" bestFit="1" customWidth="1"/>
    <col min="11787" max="11787" width="12" style="12" customWidth="1"/>
    <col min="11788" max="11789" width="28.28515625" style="12" customWidth="1"/>
    <col min="11790" max="12033" width="9.140625" style="12"/>
    <col min="12034" max="12034" width="7.28515625" style="12" customWidth="1"/>
    <col min="12035" max="12035" width="16.5703125" style="12" customWidth="1"/>
    <col min="12036" max="12036" width="52" style="12" customWidth="1"/>
    <col min="12037" max="12037" width="15.28515625" style="12" customWidth="1"/>
    <col min="12038" max="12038" width="17.28515625" style="12" customWidth="1"/>
    <col min="12039" max="12039" width="18.140625" style="12" customWidth="1"/>
    <col min="12040" max="12040" width="13.7109375" style="12" customWidth="1"/>
    <col min="12041" max="12041" width="16.7109375" style="12" customWidth="1"/>
    <col min="12042" max="12042" width="11.28515625" style="12" bestFit="1" customWidth="1"/>
    <col min="12043" max="12043" width="12" style="12" customWidth="1"/>
    <col min="12044" max="12045" width="28.28515625" style="12" customWidth="1"/>
    <col min="12046" max="12289" width="9.140625" style="12"/>
    <col min="12290" max="12290" width="7.28515625" style="12" customWidth="1"/>
    <col min="12291" max="12291" width="16.5703125" style="12" customWidth="1"/>
    <col min="12292" max="12292" width="52" style="12" customWidth="1"/>
    <col min="12293" max="12293" width="15.28515625" style="12" customWidth="1"/>
    <col min="12294" max="12294" width="17.28515625" style="12" customWidth="1"/>
    <col min="12295" max="12295" width="18.140625" style="12" customWidth="1"/>
    <col min="12296" max="12296" width="13.7109375" style="12" customWidth="1"/>
    <col min="12297" max="12297" width="16.7109375" style="12" customWidth="1"/>
    <col min="12298" max="12298" width="11.28515625" style="12" bestFit="1" customWidth="1"/>
    <col min="12299" max="12299" width="12" style="12" customWidth="1"/>
    <col min="12300" max="12301" width="28.28515625" style="12" customWidth="1"/>
    <col min="12302" max="12545" width="9.140625" style="12"/>
    <col min="12546" max="12546" width="7.28515625" style="12" customWidth="1"/>
    <col min="12547" max="12547" width="16.5703125" style="12" customWidth="1"/>
    <col min="12548" max="12548" width="52" style="12" customWidth="1"/>
    <col min="12549" max="12549" width="15.28515625" style="12" customWidth="1"/>
    <col min="12550" max="12550" width="17.28515625" style="12" customWidth="1"/>
    <col min="12551" max="12551" width="18.140625" style="12" customWidth="1"/>
    <col min="12552" max="12552" width="13.7109375" style="12" customWidth="1"/>
    <col min="12553" max="12553" width="16.7109375" style="12" customWidth="1"/>
    <col min="12554" max="12554" width="11.28515625" style="12" bestFit="1" customWidth="1"/>
    <col min="12555" max="12555" width="12" style="12" customWidth="1"/>
    <col min="12556" max="12557" width="28.28515625" style="12" customWidth="1"/>
    <col min="12558" max="12801" width="9.140625" style="12"/>
    <col min="12802" max="12802" width="7.28515625" style="12" customWidth="1"/>
    <col min="12803" max="12803" width="16.5703125" style="12" customWidth="1"/>
    <col min="12804" max="12804" width="52" style="12" customWidth="1"/>
    <col min="12805" max="12805" width="15.28515625" style="12" customWidth="1"/>
    <col min="12806" max="12806" width="17.28515625" style="12" customWidth="1"/>
    <col min="12807" max="12807" width="18.140625" style="12" customWidth="1"/>
    <col min="12808" max="12808" width="13.7109375" style="12" customWidth="1"/>
    <col min="12809" max="12809" width="16.7109375" style="12" customWidth="1"/>
    <col min="12810" max="12810" width="11.28515625" style="12" bestFit="1" customWidth="1"/>
    <col min="12811" max="12811" width="12" style="12" customWidth="1"/>
    <col min="12812" max="12813" width="28.28515625" style="12" customWidth="1"/>
    <col min="12814" max="13057" width="9.140625" style="12"/>
    <col min="13058" max="13058" width="7.28515625" style="12" customWidth="1"/>
    <col min="13059" max="13059" width="16.5703125" style="12" customWidth="1"/>
    <col min="13060" max="13060" width="52" style="12" customWidth="1"/>
    <col min="13061" max="13061" width="15.28515625" style="12" customWidth="1"/>
    <col min="13062" max="13062" width="17.28515625" style="12" customWidth="1"/>
    <col min="13063" max="13063" width="18.140625" style="12" customWidth="1"/>
    <col min="13064" max="13064" width="13.7109375" style="12" customWidth="1"/>
    <col min="13065" max="13065" width="16.7109375" style="12" customWidth="1"/>
    <col min="13066" max="13066" width="11.28515625" style="12" bestFit="1" customWidth="1"/>
    <col min="13067" max="13067" width="12" style="12" customWidth="1"/>
    <col min="13068" max="13069" width="28.28515625" style="12" customWidth="1"/>
    <col min="13070" max="13313" width="9.140625" style="12"/>
    <col min="13314" max="13314" width="7.28515625" style="12" customWidth="1"/>
    <col min="13315" max="13315" width="16.5703125" style="12" customWidth="1"/>
    <col min="13316" max="13316" width="52" style="12" customWidth="1"/>
    <col min="13317" max="13317" width="15.28515625" style="12" customWidth="1"/>
    <col min="13318" max="13318" width="17.28515625" style="12" customWidth="1"/>
    <col min="13319" max="13319" width="18.140625" style="12" customWidth="1"/>
    <col min="13320" max="13320" width="13.7109375" style="12" customWidth="1"/>
    <col min="13321" max="13321" width="16.7109375" style="12" customWidth="1"/>
    <col min="13322" max="13322" width="11.28515625" style="12" bestFit="1" customWidth="1"/>
    <col min="13323" max="13323" width="12" style="12" customWidth="1"/>
    <col min="13324" max="13325" width="28.28515625" style="12" customWidth="1"/>
    <col min="13326" max="13569" width="9.140625" style="12"/>
    <col min="13570" max="13570" width="7.28515625" style="12" customWidth="1"/>
    <col min="13571" max="13571" width="16.5703125" style="12" customWidth="1"/>
    <col min="13572" max="13572" width="52" style="12" customWidth="1"/>
    <col min="13573" max="13573" width="15.28515625" style="12" customWidth="1"/>
    <col min="13574" max="13574" width="17.28515625" style="12" customWidth="1"/>
    <col min="13575" max="13575" width="18.140625" style="12" customWidth="1"/>
    <col min="13576" max="13576" width="13.7109375" style="12" customWidth="1"/>
    <col min="13577" max="13577" width="16.7109375" style="12" customWidth="1"/>
    <col min="13578" max="13578" width="11.28515625" style="12" bestFit="1" customWidth="1"/>
    <col min="13579" max="13579" width="12" style="12" customWidth="1"/>
    <col min="13580" max="13581" width="28.28515625" style="12" customWidth="1"/>
    <col min="13582" max="13825" width="9.140625" style="12"/>
    <col min="13826" max="13826" width="7.28515625" style="12" customWidth="1"/>
    <col min="13827" max="13827" width="16.5703125" style="12" customWidth="1"/>
    <col min="13828" max="13828" width="52" style="12" customWidth="1"/>
    <col min="13829" max="13829" width="15.28515625" style="12" customWidth="1"/>
    <col min="13830" max="13830" width="17.28515625" style="12" customWidth="1"/>
    <col min="13831" max="13831" width="18.140625" style="12" customWidth="1"/>
    <col min="13832" max="13832" width="13.7109375" style="12" customWidth="1"/>
    <col min="13833" max="13833" width="16.7109375" style="12" customWidth="1"/>
    <col min="13834" max="13834" width="11.28515625" style="12" bestFit="1" customWidth="1"/>
    <col min="13835" max="13835" width="12" style="12" customWidth="1"/>
    <col min="13836" max="13837" width="28.28515625" style="12" customWidth="1"/>
    <col min="13838" max="14081" width="9.140625" style="12"/>
    <col min="14082" max="14082" width="7.28515625" style="12" customWidth="1"/>
    <col min="14083" max="14083" width="16.5703125" style="12" customWidth="1"/>
    <col min="14084" max="14084" width="52" style="12" customWidth="1"/>
    <col min="14085" max="14085" width="15.28515625" style="12" customWidth="1"/>
    <col min="14086" max="14086" width="17.28515625" style="12" customWidth="1"/>
    <col min="14087" max="14087" width="18.140625" style="12" customWidth="1"/>
    <col min="14088" max="14088" width="13.7109375" style="12" customWidth="1"/>
    <col min="14089" max="14089" width="16.7109375" style="12" customWidth="1"/>
    <col min="14090" max="14090" width="11.28515625" style="12" bestFit="1" customWidth="1"/>
    <col min="14091" max="14091" width="12" style="12" customWidth="1"/>
    <col min="14092" max="14093" width="28.28515625" style="12" customWidth="1"/>
    <col min="14094" max="14337" width="9.140625" style="12"/>
    <col min="14338" max="14338" width="7.28515625" style="12" customWidth="1"/>
    <col min="14339" max="14339" width="16.5703125" style="12" customWidth="1"/>
    <col min="14340" max="14340" width="52" style="12" customWidth="1"/>
    <col min="14341" max="14341" width="15.28515625" style="12" customWidth="1"/>
    <col min="14342" max="14342" width="17.28515625" style="12" customWidth="1"/>
    <col min="14343" max="14343" width="18.140625" style="12" customWidth="1"/>
    <col min="14344" max="14344" width="13.7109375" style="12" customWidth="1"/>
    <col min="14345" max="14345" width="16.7109375" style="12" customWidth="1"/>
    <col min="14346" max="14346" width="11.28515625" style="12" bestFit="1" customWidth="1"/>
    <col min="14347" max="14347" width="12" style="12" customWidth="1"/>
    <col min="14348" max="14349" width="28.28515625" style="12" customWidth="1"/>
    <col min="14350" max="14593" width="9.140625" style="12"/>
    <col min="14594" max="14594" width="7.28515625" style="12" customWidth="1"/>
    <col min="14595" max="14595" width="16.5703125" style="12" customWidth="1"/>
    <col min="14596" max="14596" width="52" style="12" customWidth="1"/>
    <col min="14597" max="14597" width="15.28515625" style="12" customWidth="1"/>
    <col min="14598" max="14598" width="17.28515625" style="12" customWidth="1"/>
    <col min="14599" max="14599" width="18.140625" style="12" customWidth="1"/>
    <col min="14600" max="14600" width="13.7109375" style="12" customWidth="1"/>
    <col min="14601" max="14601" width="16.7109375" style="12" customWidth="1"/>
    <col min="14602" max="14602" width="11.28515625" style="12" bestFit="1" customWidth="1"/>
    <col min="14603" max="14603" width="12" style="12" customWidth="1"/>
    <col min="14604" max="14605" width="28.28515625" style="12" customWidth="1"/>
    <col min="14606" max="14849" width="9.140625" style="12"/>
    <col min="14850" max="14850" width="7.28515625" style="12" customWidth="1"/>
    <col min="14851" max="14851" width="16.5703125" style="12" customWidth="1"/>
    <col min="14852" max="14852" width="52" style="12" customWidth="1"/>
    <col min="14853" max="14853" width="15.28515625" style="12" customWidth="1"/>
    <col min="14854" max="14854" width="17.28515625" style="12" customWidth="1"/>
    <col min="14855" max="14855" width="18.140625" style="12" customWidth="1"/>
    <col min="14856" max="14856" width="13.7109375" style="12" customWidth="1"/>
    <col min="14857" max="14857" width="16.7109375" style="12" customWidth="1"/>
    <col min="14858" max="14858" width="11.28515625" style="12" bestFit="1" customWidth="1"/>
    <col min="14859" max="14859" width="12" style="12" customWidth="1"/>
    <col min="14860" max="14861" width="28.28515625" style="12" customWidth="1"/>
    <col min="14862" max="15105" width="9.140625" style="12"/>
    <col min="15106" max="15106" width="7.28515625" style="12" customWidth="1"/>
    <col min="15107" max="15107" width="16.5703125" style="12" customWidth="1"/>
    <col min="15108" max="15108" width="52" style="12" customWidth="1"/>
    <col min="15109" max="15109" width="15.28515625" style="12" customWidth="1"/>
    <col min="15110" max="15110" width="17.28515625" style="12" customWidth="1"/>
    <col min="15111" max="15111" width="18.140625" style="12" customWidth="1"/>
    <col min="15112" max="15112" width="13.7109375" style="12" customWidth="1"/>
    <col min="15113" max="15113" width="16.7109375" style="12" customWidth="1"/>
    <col min="15114" max="15114" width="11.28515625" style="12" bestFit="1" customWidth="1"/>
    <col min="15115" max="15115" width="12" style="12" customWidth="1"/>
    <col min="15116" max="15117" width="28.28515625" style="12" customWidth="1"/>
    <col min="15118" max="15361" width="9.140625" style="12"/>
    <col min="15362" max="15362" width="7.28515625" style="12" customWidth="1"/>
    <col min="15363" max="15363" width="16.5703125" style="12" customWidth="1"/>
    <col min="15364" max="15364" width="52" style="12" customWidth="1"/>
    <col min="15365" max="15365" width="15.28515625" style="12" customWidth="1"/>
    <col min="15366" max="15366" width="17.28515625" style="12" customWidth="1"/>
    <col min="15367" max="15367" width="18.140625" style="12" customWidth="1"/>
    <col min="15368" max="15368" width="13.7109375" style="12" customWidth="1"/>
    <col min="15369" max="15369" width="16.7109375" style="12" customWidth="1"/>
    <col min="15370" max="15370" width="11.28515625" style="12" bestFit="1" customWidth="1"/>
    <col min="15371" max="15371" width="12" style="12" customWidth="1"/>
    <col min="15372" max="15373" width="28.28515625" style="12" customWidth="1"/>
    <col min="15374" max="15617" width="9.140625" style="12"/>
    <col min="15618" max="15618" width="7.28515625" style="12" customWidth="1"/>
    <col min="15619" max="15619" width="16.5703125" style="12" customWidth="1"/>
    <col min="15620" max="15620" width="52" style="12" customWidth="1"/>
    <col min="15621" max="15621" width="15.28515625" style="12" customWidth="1"/>
    <col min="15622" max="15622" width="17.28515625" style="12" customWidth="1"/>
    <col min="15623" max="15623" width="18.140625" style="12" customWidth="1"/>
    <col min="15624" max="15624" width="13.7109375" style="12" customWidth="1"/>
    <col min="15625" max="15625" width="16.7109375" style="12" customWidth="1"/>
    <col min="15626" max="15626" width="11.28515625" style="12" bestFit="1" customWidth="1"/>
    <col min="15627" max="15627" width="12" style="12" customWidth="1"/>
    <col min="15628" max="15629" width="28.28515625" style="12" customWidth="1"/>
    <col min="15630" max="15873" width="9.140625" style="12"/>
    <col min="15874" max="15874" width="7.28515625" style="12" customWidth="1"/>
    <col min="15875" max="15875" width="16.5703125" style="12" customWidth="1"/>
    <col min="15876" max="15876" width="52" style="12" customWidth="1"/>
    <col min="15877" max="15877" width="15.28515625" style="12" customWidth="1"/>
    <col min="15878" max="15878" width="17.28515625" style="12" customWidth="1"/>
    <col min="15879" max="15879" width="18.140625" style="12" customWidth="1"/>
    <col min="15880" max="15880" width="13.7109375" style="12" customWidth="1"/>
    <col min="15881" max="15881" width="16.7109375" style="12" customWidth="1"/>
    <col min="15882" max="15882" width="11.28515625" style="12" bestFit="1" customWidth="1"/>
    <col min="15883" max="15883" width="12" style="12" customWidth="1"/>
    <col min="15884" max="15885" width="28.28515625" style="12" customWidth="1"/>
    <col min="15886" max="16129" width="9.140625" style="12"/>
    <col min="16130" max="16130" width="7.28515625" style="12" customWidth="1"/>
    <col min="16131" max="16131" width="16.5703125" style="12" customWidth="1"/>
    <col min="16132" max="16132" width="52" style="12" customWidth="1"/>
    <col min="16133" max="16133" width="15.28515625" style="12" customWidth="1"/>
    <col min="16134" max="16134" width="17.28515625" style="12" customWidth="1"/>
    <col min="16135" max="16135" width="18.140625" style="12" customWidth="1"/>
    <col min="16136" max="16136" width="13.7109375" style="12" customWidth="1"/>
    <col min="16137" max="16137" width="16.7109375" style="12" customWidth="1"/>
    <col min="16138" max="16138" width="11.28515625" style="12" bestFit="1" customWidth="1"/>
    <col min="16139" max="16139" width="12" style="12" customWidth="1"/>
    <col min="16140" max="16141" width="28.28515625" style="12" customWidth="1"/>
    <col min="16142" max="16384" width="9.140625" style="12"/>
  </cols>
  <sheetData>
    <row r="1" spans="1:16" s="29" customFormat="1" ht="24.75" customHeight="1" x14ac:dyDescent="0.3">
      <c r="A1" s="96" t="s">
        <v>113</v>
      </c>
      <c r="B1" s="97"/>
      <c r="C1" s="97"/>
      <c r="D1" s="97"/>
      <c r="E1" s="97"/>
      <c r="F1" s="97"/>
      <c r="G1" s="97"/>
      <c r="H1" s="98"/>
      <c r="I1" s="99" t="s">
        <v>112</v>
      </c>
      <c r="J1" s="100"/>
      <c r="K1" s="24"/>
      <c r="L1" s="25"/>
      <c r="M1" s="26" t="s">
        <v>70</v>
      </c>
      <c r="N1" s="26"/>
      <c r="O1" s="27"/>
      <c r="P1" s="28"/>
    </row>
    <row r="2" spans="1:16" s="29" customFormat="1" ht="18.75" x14ac:dyDescent="0.3">
      <c r="A2" s="96" t="s">
        <v>110</v>
      </c>
      <c r="B2" s="97"/>
      <c r="C2" s="97"/>
      <c r="D2" s="97"/>
      <c r="E2" s="97"/>
      <c r="F2" s="97"/>
      <c r="G2" s="97"/>
      <c r="H2" s="97"/>
      <c r="I2" s="97"/>
      <c r="J2" s="98"/>
      <c r="K2" s="24"/>
      <c r="L2" s="30"/>
      <c r="M2" s="31" t="s">
        <v>71</v>
      </c>
      <c r="O2" s="32">
        <f>VLOOKUP($D5,Data!$A:C,3,FALSE)</f>
        <v>0</v>
      </c>
    </row>
    <row r="3" spans="1:16" s="29" customFormat="1" ht="18.75" x14ac:dyDescent="0.3">
      <c r="A3" s="96" t="s">
        <v>111</v>
      </c>
      <c r="B3" s="97"/>
      <c r="C3" s="97"/>
      <c r="D3" s="97"/>
      <c r="E3" s="97"/>
      <c r="F3" s="97"/>
      <c r="G3" s="97"/>
      <c r="H3" s="97"/>
      <c r="I3" s="97"/>
      <c r="J3" s="98"/>
      <c r="K3" s="24"/>
      <c r="L3" s="33"/>
      <c r="M3" s="31" t="s">
        <v>72</v>
      </c>
      <c r="O3" s="32">
        <f>VLOOKUP($D5,Data!$A:G,7,FALSE)</f>
        <v>0</v>
      </c>
    </row>
    <row r="4" spans="1:16" ht="32.25" customHeight="1" x14ac:dyDescent="0.25">
      <c r="A4" s="92" t="s">
        <v>99</v>
      </c>
      <c r="B4" s="92"/>
      <c r="C4" s="92"/>
      <c r="D4" s="82"/>
      <c r="E4" s="83" t="s">
        <v>100</v>
      </c>
      <c r="F4" s="102"/>
      <c r="G4" s="102"/>
      <c r="H4" s="102"/>
      <c r="I4" s="102"/>
      <c r="J4" s="102"/>
      <c r="L4" s="35"/>
      <c r="M4" s="31" t="s">
        <v>74</v>
      </c>
      <c r="O4" s="32">
        <f>VLOOKUP($D5,Data!$A:D,4,FALSE)</f>
        <v>0</v>
      </c>
    </row>
    <row r="5" spans="1:16" ht="32.25" customHeight="1" x14ac:dyDescent="0.25">
      <c r="A5" s="92" t="s">
        <v>79</v>
      </c>
      <c r="B5" s="93"/>
      <c r="C5" s="93"/>
      <c r="D5" s="84">
        <v>42917</v>
      </c>
      <c r="E5" s="83" t="s">
        <v>8</v>
      </c>
      <c r="F5" s="85"/>
      <c r="G5" s="103"/>
      <c r="H5" s="103"/>
      <c r="I5" s="103"/>
      <c r="J5" s="103"/>
      <c r="L5" s="35"/>
      <c r="M5" s="31"/>
    </row>
    <row r="6" spans="1:16" s="29" customFormat="1" ht="13.5" customHeight="1" x14ac:dyDescent="0.25">
      <c r="A6" s="68"/>
      <c r="B6" s="42"/>
      <c r="C6" s="42"/>
      <c r="D6" s="42"/>
      <c r="E6" s="42"/>
      <c r="F6" s="42"/>
      <c r="G6" s="42"/>
      <c r="H6" s="42"/>
      <c r="I6" s="42"/>
      <c r="J6" s="69"/>
      <c r="K6" s="24"/>
      <c r="L6" s="35"/>
      <c r="M6" s="31" t="s">
        <v>73</v>
      </c>
      <c r="O6" s="32">
        <f>VLOOKUP($D5,Data!$A:H,8,FALSE)</f>
        <v>0</v>
      </c>
    </row>
    <row r="7" spans="1:16" s="40" customFormat="1" ht="48.75" customHeight="1" x14ac:dyDescent="0.25">
      <c r="A7" s="36" t="s">
        <v>1</v>
      </c>
      <c r="B7" s="37" t="s">
        <v>78</v>
      </c>
      <c r="C7" s="37" t="s">
        <v>10</v>
      </c>
      <c r="D7" s="37" t="s">
        <v>62</v>
      </c>
      <c r="E7" s="37" t="s">
        <v>77</v>
      </c>
      <c r="F7" s="37" t="s">
        <v>2</v>
      </c>
      <c r="G7" s="37" t="s">
        <v>12</v>
      </c>
      <c r="H7" s="37" t="s">
        <v>0</v>
      </c>
      <c r="I7" s="37" t="s">
        <v>66</v>
      </c>
      <c r="J7" s="38" t="s">
        <v>65</v>
      </c>
      <c r="K7" s="39"/>
      <c r="L7" s="39"/>
      <c r="M7" s="31" t="s">
        <v>67</v>
      </c>
      <c r="N7" s="28" t="s">
        <v>60</v>
      </c>
      <c r="O7" s="32">
        <f>VLOOKUP($D5,Data!$A:E,5,FALSE)</f>
        <v>0.36</v>
      </c>
    </row>
    <row r="8" spans="1:16" s="44" customFormat="1" ht="49.5" customHeight="1" x14ac:dyDescent="0.25">
      <c r="A8" s="41"/>
      <c r="B8" s="49"/>
      <c r="C8" s="42"/>
      <c r="D8" s="49" t="s">
        <v>107</v>
      </c>
      <c r="E8" s="51" t="s">
        <v>106</v>
      </c>
      <c r="F8" s="67"/>
      <c r="G8" s="67"/>
      <c r="H8" s="67"/>
      <c r="I8" s="67"/>
      <c r="J8" s="65"/>
      <c r="K8" s="43"/>
      <c r="L8" s="34"/>
      <c r="M8" s="29"/>
      <c r="N8" s="28" t="s">
        <v>61</v>
      </c>
      <c r="O8" s="32">
        <f>VLOOKUP($D5,Data!$A:I,9,FALSE)</f>
        <v>0</v>
      </c>
    </row>
    <row r="9" spans="1:16" ht="20.100000000000001" customHeight="1" x14ac:dyDescent="0.25">
      <c r="A9" s="47">
        <v>1</v>
      </c>
      <c r="B9" s="53"/>
      <c r="C9" s="53"/>
      <c r="D9" s="52"/>
      <c r="E9" s="53"/>
      <c r="F9" s="54"/>
      <c r="G9" s="13"/>
      <c r="H9" s="13"/>
      <c r="I9" s="14"/>
      <c r="J9" s="48">
        <f>IFERROR(IF(G9="Annual Fee",VLOOKUP('NON-GB'!F9,Data!J:L,3,FALSE),0),0)+IFERROR(IF(G9="Late Charge",IF(OR(F9="FS-4.1",F9="FS-4.2"),VLOOKUP(F9&amp;H9,M:O,3,FALSE),VLOOKUP(H9,N:O,2,FALSE)*VLOOKUP(F9,Data!J:L,3,FALSE))),0)+IFERROR(IF(OR(F9="FS-4.1",F9="FS-4.2"),IF(VLOOKUP(H9,Data!O:P,2,FALSE)&lt;'NON-GB'!D$5,"Lapse",0)),0)</f>
        <v>0</v>
      </c>
      <c r="L9" s="33"/>
    </row>
    <row r="10" spans="1:16" ht="20.100000000000001" customHeight="1" x14ac:dyDescent="0.25">
      <c r="A10" s="47">
        <v>2</v>
      </c>
      <c r="B10" s="53"/>
      <c r="C10" s="53"/>
      <c r="D10" s="52"/>
      <c r="E10" s="53"/>
      <c r="F10" s="54"/>
      <c r="G10" s="13"/>
      <c r="H10" s="13"/>
      <c r="I10" s="14"/>
      <c r="J10" s="48">
        <f>IFERROR(IF(G10="Annual Fee",VLOOKUP('NON-GB'!F10,Data!J:L,3,FALSE),0),0)+IFERROR(IF(G10="Late Charge",IF(OR(F10="FS-4.1",F10="FS-4.2"),VLOOKUP(F10&amp;H10,M:O,3,FALSE),VLOOKUP(H10,N:O,2,FALSE)*VLOOKUP(F10,Data!J:L,3,FALSE))),0)+IFERROR(IF(OR(F10="FS-4.1",F10="FS-4.2"),IF(VLOOKUP(H10,Data!O:P,2,FALSE)&lt;'NON-GB'!D$5,"Lapse",0)),0)</f>
        <v>0</v>
      </c>
      <c r="L10" s="33"/>
    </row>
    <row r="11" spans="1:16" ht="20.100000000000001" customHeight="1" x14ac:dyDescent="0.25">
      <c r="A11" s="47">
        <v>3</v>
      </c>
      <c r="B11" s="53"/>
      <c r="C11" s="53"/>
      <c r="D11" s="52"/>
      <c r="E11" s="53"/>
      <c r="F11" s="54"/>
      <c r="G11" s="13"/>
      <c r="H11" s="13"/>
      <c r="I11" s="14"/>
      <c r="J11" s="48">
        <f>IFERROR(IF(G11="Annual Fee",VLOOKUP('NON-GB'!F11,Data!J:L,3,FALSE),0),0)+IFERROR(IF(G11="Late Charge",IF(OR(F11="FS-4.1",F11="FS-4.2"),VLOOKUP(F11&amp;H11,M:O,3,FALSE),VLOOKUP(H11,N:O,2,FALSE)*VLOOKUP(F11,Data!J:L,3,FALSE))),0)+IFERROR(IF(OR(F11="FS-4.1",F11="FS-4.2"),IF(VLOOKUP(H11,Data!O:P,2,FALSE)&lt;'NON-GB'!D$5,"Lapse",0)),0)</f>
        <v>0</v>
      </c>
      <c r="L11" s="33"/>
    </row>
    <row r="12" spans="1:16" ht="20.100000000000001" customHeight="1" x14ac:dyDescent="0.25">
      <c r="A12" s="47">
        <v>4</v>
      </c>
      <c r="B12" s="53"/>
      <c r="C12" s="53"/>
      <c r="D12" s="52"/>
      <c r="E12" s="53"/>
      <c r="F12" s="54"/>
      <c r="G12" s="13"/>
      <c r="H12" s="13"/>
      <c r="I12" s="14"/>
      <c r="J12" s="48">
        <f>IFERROR(IF(G12="Annual Fee",VLOOKUP('NON-GB'!F12,Data!J:L,3,FALSE),0),0)+IFERROR(IF(G12="Late Charge",IF(OR(F12="FS-4.1",F12="FS-4.2"),VLOOKUP(F12&amp;H12,M:O,3,FALSE),VLOOKUP(H12,N:O,2,FALSE)*VLOOKUP(F12,Data!J:L,3,FALSE))),0)+IFERROR(IF(OR(F12="FS-4.1",F12="FS-4.2"),IF(VLOOKUP(H12,Data!O:P,2,FALSE)&lt;'NON-GB'!D$5,"Lapse",0)),0)</f>
        <v>0</v>
      </c>
      <c r="L12" s="33"/>
    </row>
    <row r="13" spans="1:16" ht="20.100000000000001" customHeight="1" x14ac:dyDescent="0.25">
      <c r="A13" s="47">
        <v>5</v>
      </c>
      <c r="B13" s="53"/>
      <c r="C13" s="53"/>
      <c r="D13" s="52"/>
      <c r="E13" s="53"/>
      <c r="F13" s="54"/>
      <c r="G13" s="13"/>
      <c r="H13" s="13"/>
      <c r="I13" s="14"/>
      <c r="J13" s="48">
        <f>IFERROR(IF(G13="Annual Fee",VLOOKUP('NON-GB'!F13,Data!J:L,3,FALSE),0),0)+IFERROR(IF(G13="Late Charge",IF(OR(F13="FS-4.1",F13="FS-4.2"),VLOOKUP(F13&amp;H13,M:O,3,FALSE),VLOOKUP(H13,N:O,2,FALSE)*VLOOKUP(F13,Data!J:L,3,FALSE))),0)+IFERROR(IF(OR(F13="FS-4.1",F13="FS-4.2"),IF(VLOOKUP(H13,Data!O:P,2,FALSE)&lt;'NON-GB'!D$5,"Lapse",0)),0)</f>
        <v>0</v>
      </c>
      <c r="L13" s="33"/>
    </row>
    <row r="14" spans="1:16" ht="20.100000000000001" customHeight="1" x14ac:dyDescent="0.25">
      <c r="A14" s="47">
        <v>6</v>
      </c>
      <c r="B14" s="53"/>
      <c r="C14" s="53"/>
      <c r="D14" s="52"/>
      <c r="E14" s="53"/>
      <c r="F14" s="54"/>
      <c r="G14" s="13"/>
      <c r="H14" s="13"/>
      <c r="I14" s="14"/>
      <c r="J14" s="48">
        <f>IFERROR(IF(G14="Annual Fee",VLOOKUP('NON-GB'!F14,Data!J:L,3,FALSE),0),0)+IFERROR(IF(G14="Late Charge",IF(OR(F14="FS-4.1",F14="FS-4.2"),VLOOKUP(F14&amp;H14,M:O,3,FALSE),VLOOKUP(H14,N:O,2,FALSE)*VLOOKUP(F14,Data!J:L,3,FALSE))),0)+IFERROR(IF(OR(F14="FS-4.1",F14="FS-4.2"),IF(VLOOKUP(H14,Data!O:P,2,FALSE)&lt;'NON-GB'!D$5,"Lapse",0)),0)</f>
        <v>0</v>
      </c>
      <c r="L14" s="33"/>
    </row>
    <row r="15" spans="1:16" ht="20.100000000000001" customHeight="1" x14ac:dyDescent="0.25">
      <c r="A15" s="47">
        <v>7</v>
      </c>
      <c r="B15" s="53"/>
      <c r="C15" s="53"/>
      <c r="D15" s="52"/>
      <c r="E15" s="53"/>
      <c r="F15" s="54"/>
      <c r="G15" s="13"/>
      <c r="H15" s="13"/>
      <c r="I15" s="14"/>
      <c r="J15" s="48">
        <f>IFERROR(IF(G15="Annual Fee",VLOOKUP('NON-GB'!F15,Data!J:L,3,FALSE),0),0)+IFERROR(IF(G15="Late Charge",IF(OR(F15="FS-4.1",F15="FS-4.2"),VLOOKUP(F15&amp;H15,M:O,3,FALSE),VLOOKUP(H15,N:O,2,FALSE)*VLOOKUP(F15,Data!J:L,3,FALSE))),0)+IFERROR(IF(OR(F15="FS-4.1",F15="FS-4.2"),IF(VLOOKUP(H15,Data!O:P,2,FALSE)&lt;'NON-GB'!D$5,"Lapse",0)),0)</f>
        <v>0</v>
      </c>
      <c r="L15" s="33"/>
    </row>
    <row r="16" spans="1:16" ht="20.100000000000001" customHeight="1" x14ac:dyDescent="0.25">
      <c r="A16" s="47">
        <v>8</v>
      </c>
      <c r="B16" s="53"/>
      <c r="C16" s="53"/>
      <c r="D16" s="52"/>
      <c r="E16" s="53"/>
      <c r="F16" s="54"/>
      <c r="G16" s="13"/>
      <c r="H16" s="13"/>
      <c r="I16" s="14"/>
      <c r="J16" s="48">
        <f>IFERROR(IF(G16="Annual Fee",VLOOKUP('NON-GB'!F16,Data!J:L,3,FALSE),0),0)+IFERROR(IF(G16="Late Charge",IF(OR(F16="FS-4.1",F16="FS-4.2"),VLOOKUP(F16&amp;H16,M:O,3,FALSE),VLOOKUP(H16,N:O,2,FALSE)*VLOOKUP(F16,Data!J:L,3,FALSE))),0)+IFERROR(IF(OR(F16="FS-4.1",F16="FS-4.2"),IF(VLOOKUP(H16,Data!O:P,2,FALSE)&lt;'NON-GB'!D$5,"Lapse",0)),0)</f>
        <v>0</v>
      </c>
      <c r="L16" s="33"/>
    </row>
    <row r="17" spans="1:43" ht="20.100000000000001" customHeight="1" x14ac:dyDescent="0.25">
      <c r="A17" s="47">
        <v>9</v>
      </c>
      <c r="B17" s="53"/>
      <c r="C17" s="53"/>
      <c r="D17" s="52"/>
      <c r="E17" s="53"/>
      <c r="F17" s="54"/>
      <c r="G17" s="13"/>
      <c r="H17" s="13"/>
      <c r="I17" s="14"/>
      <c r="J17" s="48">
        <f>IFERROR(IF(G17="Annual Fee",VLOOKUP('NON-GB'!F17,Data!J:L,3,FALSE),0),0)+IFERROR(IF(G17="Late Charge",IF(OR(F17="FS-4.1",F17="FS-4.2"),VLOOKUP(F17&amp;H17,M:O,3,FALSE),VLOOKUP(H17,N:O,2,FALSE)*VLOOKUP(F17,Data!J:L,3,FALSE))),0)+IFERROR(IF(OR(F17="FS-4.1",F17="FS-4.2"),IF(VLOOKUP(H17,Data!O:P,2,FALSE)&lt;'NON-GB'!D$5,"Lapse",0)),0)</f>
        <v>0</v>
      </c>
      <c r="L17" s="33"/>
    </row>
    <row r="18" spans="1:43" ht="20.100000000000001" customHeight="1" x14ac:dyDescent="0.25">
      <c r="A18" s="47">
        <v>10</v>
      </c>
      <c r="B18" s="53"/>
      <c r="C18" s="53"/>
      <c r="D18" s="52"/>
      <c r="E18" s="53"/>
      <c r="F18" s="54"/>
      <c r="G18" s="13"/>
      <c r="H18" s="13"/>
      <c r="I18" s="14"/>
      <c r="J18" s="48">
        <f>IFERROR(IF(G18="Annual Fee",VLOOKUP('NON-GB'!F18,Data!J:L,3,FALSE),0),0)+IFERROR(IF(G18="Late Charge",IF(OR(F18="FS-4.1",F18="FS-4.2"),VLOOKUP(F18&amp;H18,M:O,3,FALSE),VLOOKUP(H18,N:O,2,FALSE)*VLOOKUP(F18,Data!J:L,3,FALSE))),0)+IFERROR(IF(OR(F18="FS-4.1",F18="FS-4.2"),IF(VLOOKUP(H18,Data!O:P,2,FALSE)&lt;'NON-GB'!D$5,"Lapse",0)),0)</f>
        <v>0</v>
      </c>
      <c r="L18" s="33"/>
    </row>
    <row r="19" spans="1:43" s="101" customFormat="1" ht="18.95" customHeight="1" thickBot="1" x14ac:dyDescent="0.25">
      <c r="A19" s="94" t="s">
        <v>7</v>
      </c>
      <c r="B19" s="95"/>
      <c r="C19" s="95"/>
      <c r="D19" s="95"/>
      <c r="E19" s="95"/>
      <c r="F19" s="95"/>
      <c r="G19" s="95"/>
      <c r="H19" s="95"/>
      <c r="I19" s="81" t="s">
        <v>80</v>
      </c>
      <c r="J19" s="66">
        <f>(SUM(J9:J18))</f>
        <v>0</v>
      </c>
      <c r="K19" s="26"/>
      <c r="L19" s="45"/>
      <c r="M19" s="26"/>
      <c r="N19" s="26"/>
      <c r="O19" s="64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1:43" s="29" customFormat="1" ht="15" customHeight="1" thickTop="1" x14ac:dyDescent="0.25">
      <c r="A20" s="89" t="s">
        <v>76</v>
      </c>
      <c r="B20" s="90"/>
      <c r="C20" s="90"/>
      <c r="D20" s="90"/>
      <c r="E20" s="90"/>
      <c r="F20" s="90"/>
      <c r="G20" s="90"/>
      <c r="H20" s="90"/>
      <c r="I20" s="90"/>
      <c r="J20" s="91"/>
      <c r="K20" s="24"/>
      <c r="L20" s="35"/>
      <c r="O20" s="32"/>
    </row>
    <row r="21" spans="1:43" s="29" customFormat="1" ht="15" customHeight="1" x14ac:dyDescent="0.25">
      <c r="A21" s="86" t="s">
        <v>108</v>
      </c>
      <c r="B21" s="87"/>
      <c r="C21" s="87"/>
      <c r="D21" s="87"/>
      <c r="E21" s="87"/>
      <c r="F21" s="87"/>
      <c r="G21" s="87"/>
      <c r="H21" s="87"/>
      <c r="I21" s="87"/>
      <c r="J21" s="88"/>
      <c r="K21" s="24"/>
      <c r="L21" s="35"/>
      <c r="O21" s="32"/>
    </row>
    <row r="22" spans="1:43" s="29" customFormat="1" ht="15" customHeight="1" x14ac:dyDescent="0.25">
      <c r="A22" s="86" t="s">
        <v>75</v>
      </c>
      <c r="B22" s="87"/>
      <c r="C22" s="87"/>
      <c r="D22" s="87"/>
      <c r="E22" s="87"/>
      <c r="F22" s="87"/>
      <c r="G22" s="87"/>
      <c r="H22" s="87"/>
      <c r="I22" s="87"/>
      <c r="J22" s="88"/>
      <c r="K22" s="24"/>
      <c r="L22" s="35"/>
      <c r="O22" s="32"/>
    </row>
    <row r="23" spans="1:43" s="29" customFormat="1" ht="15" customHeigh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2"/>
      <c r="K23" s="24"/>
      <c r="L23" s="35"/>
      <c r="O23" s="32"/>
    </row>
    <row r="24" spans="1:43" s="29" customFormat="1" ht="15" customHeigh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5"/>
      <c r="K24" s="24"/>
      <c r="L24" s="35"/>
      <c r="O24" s="32"/>
    </row>
    <row r="25" spans="1:43" ht="15" customHeight="1" x14ac:dyDescent="0.25">
      <c r="A25" s="46"/>
      <c r="B25" s="45" t="s">
        <v>9</v>
      </c>
      <c r="C25" s="15"/>
      <c r="D25" s="74"/>
      <c r="E25" s="74"/>
      <c r="F25" s="74"/>
      <c r="G25" s="74"/>
      <c r="H25" s="74"/>
      <c r="I25" s="74"/>
      <c r="J25" s="75"/>
      <c r="L25" s="35"/>
    </row>
    <row r="26" spans="1:43" s="29" customFormat="1" ht="15" customHeight="1" thickBot="1" x14ac:dyDescent="0.3">
      <c r="A26" s="76"/>
      <c r="B26" s="77"/>
      <c r="C26" s="77"/>
      <c r="D26" s="77"/>
      <c r="E26" s="77"/>
      <c r="F26" s="77"/>
      <c r="G26" s="77"/>
      <c r="H26" s="77"/>
      <c r="I26" s="77"/>
      <c r="J26" s="78"/>
      <c r="K26" s="24"/>
      <c r="L26" s="35"/>
      <c r="O26" s="32"/>
    </row>
  </sheetData>
  <sheetProtection algorithmName="SHA-512" hashValue="/5WNjMqDsS2o615BeSo5PET9FH17Mvzlx8psakR2BmFxmiMQ/UZmc9tr7lQk/GbFuqDs2xG6xj+JMVg0P8zScQ==" saltValue="Qjo5pw5Frxw1xUH6EzhqVA==" spinCount="100000" sheet="1" objects="1" scenarios="1" autoFilter="0"/>
  <autoFilter ref="J8:J22"/>
  <mergeCells count="12">
    <mergeCell ref="A21:J21"/>
    <mergeCell ref="A22:J22"/>
    <mergeCell ref="A20:J20"/>
    <mergeCell ref="A4:C4"/>
    <mergeCell ref="F4:J4"/>
    <mergeCell ref="A5:C5"/>
    <mergeCell ref="A19:H19"/>
    <mergeCell ref="G5:J5"/>
    <mergeCell ref="A2:J2"/>
    <mergeCell ref="A3:J3"/>
    <mergeCell ref="A1:H1"/>
    <mergeCell ref="I1:J1"/>
  </mergeCells>
  <conditionalFormatting sqref="D4">
    <cfRule type="duplicateValues" dxfId="4" priority="1"/>
  </conditionalFormatting>
  <dataValidations count="2">
    <dataValidation type="textLength" operator="equal" allowBlank="1" showInputMessage="1" showErrorMessage="1" errorTitle="Length Limitation " error="10 digits code only_x000a_" sqref="D4">
      <formula1>10</formula1>
    </dataValidation>
    <dataValidation type="textLength" operator="equal" allowBlank="1" showErrorMessage="1" errorTitle="Length Limitation " error="10 digit code only" promptTitle="Length limitation" prompt="10 digit code only_x000a_" sqref="B9:B18">
      <formula1>10</formula1>
    </dataValidation>
  </dataValidations>
  <pageMargins left="0.15748031496062992" right="0.15748031496062992" top="0.27559055118110237" bottom="0.27559055118110237" header="0.23622047244094491" footer="0.23622047244094491"/>
  <pageSetup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Data!$A$2:$A$4</xm:f>
          </x14:formula1>
          <xm:sqref>F5</xm:sqref>
        </x14:dataValidation>
        <x14:dataValidation type="list" allowBlank="1" showInputMessage="1" showErrorMessage="1" errorTitle="Fee Type" error="Please enter the correct fee type">
          <x14:formula1>
            <xm:f>Data!$D$2:$D$3</xm:f>
          </x14:formula1>
          <xm:sqref>G9:G18</xm:sqref>
        </x14:dataValidation>
        <x14:dataValidation type="list" allowBlank="1" showInputMessage="1" showErrorMessage="1" errorTitle="Currency" error="Please enter the correct currency code">
          <x14:formula1>
            <xm:f>Data!$C$2</xm:f>
          </x14:formula1>
          <xm:sqref>I9:I18</xm:sqref>
        </x14:dataValidation>
        <x14:dataValidation type="list" allowBlank="1" showInputMessage="1" showErrorMessage="1" errorTitle="Period" error="Please enter the correct period">
          <x14:formula1>
            <xm:f>Data!$G$2:$G$3</xm:f>
          </x14:formula1>
          <xm:sqref>H9:H18</xm:sqref>
        </x14:dataValidation>
        <x14:dataValidation type="list" allowBlank="1" showInputMessage="1" showErrorMessage="1" errorTitle="FSC Licence Code" error="Please enter the correct licence code">
          <x14:formula1>
            <xm:f>Data!$J$2:$J$63</xm:f>
          </x14:formula1>
          <xm:sqref>F9:F18</xm:sqref>
        </x14:dataValidation>
        <x14:dataValidation type="list" allowBlank="1" showInputMessage="1" showErrorMessage="1" errorTitle="Type of Company" error="Please specify whether the company is a licensee, sub cell, sub fund or share class.">
          <x14:formula1>
            <xm:f>Data!$E$2:$E$4</xm:f>
          </x14:formula1>
          <xm:sqref>D9:D18</xm:sqref>
        </x14:dataValidation>
        <x14:dataValidation type="list" allowBlank="1" showInputMessage="1" showErrorMessage="1" errorTitle="Date Fornat" error="Please enter the date in the correct format.">
          <x14:formula1>
            <xm:f>Data!$S$2:$S$397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825"/>
  <sheetViews>
    <sheetView topLeftCell="L1" workbookViewId="0">
      <selection activeCell="R8" sqref="R8"/>
    </sheetView>
  </sheetViews>
  <sheetFormatPr defaultRowHeight="15" x14ac:dyDescent="0.25"/>
  <cols>
    <col min="1" max="1" width="13" style="22" customWidth="1"/>
    <col min="2" max="2" width="10.7109375" style="3" bestFit="1" customWidth="1"/>
    <col min="3" max="3" width="9.7109375" style="3" bestFit="1" customWidth="1"/>
    <col min="4" max="4" width="11.5703125" style="3" bestFit="1" customWidth="1"/>
    <col min="5" max="5" width="18.140625" style="3" bestFit="1" customWidth="1"/>
    <col min="6" max="6" width="10.7109375" style="3" bestFit="1" customWidth="1"/>
    <col min="7" max="9" width="18.7109375" style="3" customWidth="1"/>
    <col min="10" max="10" width="12.28515625" style="3" customWidth="1"/>
    <col min="11" max="11" width="18.7109375" style="3" customWidth="1"/>
    <col min="12" max="12" width="19.28515625" style="10" bestFit="1" customWidth="1"/>
    <col min="13" max="13" width="15.7109375" style="3" bestFit="1" customWidth="1"/>
    <col min="14" max="15" width="9.140625" style="3"/>
    <col min="16" max="16" width="9.85546875" style="3" customWidth="1"/>
    <col min="17" max="17" width="7.7109375" style="3" customWidth="1"/>
    <col min="18" max="18" width="5.85546875" style="3" customWidth="1"/>
    <col min="19" max="19" width="13.85546875" customWidth="1"/>
  </cols>
  <sheetData>
    <row r="1" spans="1:19" s="1" customFormat="1" ht="28.5" x14ac:dyDescent="0.25">
      <c r="A1" s="21" t="s">
        <v>69</v>
      </c>
      <c r="B1" s="2"/>
      <c r="C1" s="2" t="s">
        <v>13</v>
      </c>
      <c r="D1" s="2" t="s">
        <v>12</v>
      </c>
      <c r="E1" s="11" t="s">
        <v>11</v>
      </c>
      <c r="F1" s="20"/>
      <c r="G1" s="2" t="s">
        <v>59</v>
      </c>
      <c r="H1" s="2"/>
      <c r="I1" s="2"/>
      <c r="J1" s="2" t="s">
        <v>15</v>
      </c>
      <c r="K1" s="2" t="s">
        <v>64</v>
      </c>
      <c r="L1" s="4" t="s">
        <v>55</v>
      </c>
      <c r="M1" s="2" t="s">
        <v>101</v>
      </c>
      <c r="N1" s="2"/>
      <c r="O1" s="2"/>
      <c r="P1" s="2" t="s">
        <v>68</v>
      </c>
      <c r="Q1" s="2"/>
      <c r="R1" s="2"/>
      <c r="S1" s="79" t="s">
        <v>109</v>
      </c>
    </row>
    <row r="2" spans="1:19" x14ac:dyDescent="0.25">
      <c r="A2" s="22" t="s">
        <v>63</v>
      </c>
      <c r="C2" s="3" t="s">
        <v>80</v>
      </c>
      <c r="D2" s="3" t="s">
        <v>3</v>
      </c>
      <c r="E2" s="3" t="s">
        <v>56</v>
      </c>
      <c r="G2" s="3" t="s">
        <v>61</v>
      </c>
      <c r="J2" s="5" t="s">
        <v>16</v>
      </c>
      <c r="K2" s="57" t="s">
        <v>3</v>
      </c>
      <c r="L2" s="6">
        <v>50000</v>
      </c>
      <c r="M2" s="16"/>
      <c r="O2" s="3" t="s">
        <v>61</v>
      </c>
      <c r="P2" s="16">
        <v>43282</v>
      </c>
      <c r="Q2"/>
      <c r="R2"/>
      <c r="S2" s="80">
        <v>42887</v>
      </c>
    </row>
    <row r="3" spans="1:19" x14ac:dyDescent="0.25">
      <c r="A3" s="22" t="s">
        <v>81</v>
      </c>
      <c r="D3" s="3" t="s">
        <v>14</v>
      </c>
      <c r="E3" s="3" t="s">
        <v>57</v>
      </c>
      <c r="G3" s="3" t="s">
        <v>60</v>
      </c>
      <c r="J3" s="5" t="s">
        <v>17</v>
      </c>
      <c r="K3" s="57" t="s">
        <v>3</v>
      </c>
      <c r="L3" s="6">
        <v>25000</v>
      </c>
      <c r="M3" s="16"/>
      <c r="O3" s="3" t="s">
        <v>60</v>
      </c>
      <c r="P3" s="16">
        <v>42917</v>
      </c>
      <c r="Q3"/>
      <c r="R3"/>
      <c r="S3" s="80">
        <v>42888</v>
      </c>
    </row>
    <row r="4" spans="1:19" x14ac:dyDescent="0.25">
      <c r="A4" s="22" t="s">
        <v>82</v>
      </c>
      <c r="E4" s="3" t="s">
        <v>58</v>
      </c>
      <c r="J4" s="5" t="s">
        <v>18</v>
      </c>
      <c r="K4" s="57" t="s">
        <v>3</v>
      </c>
      <c r="L4" s="6">
        <v>25000</v>
      </c>
      <c r="M4" s="16"/>
      <c r="Q4"/>
      <c r="R4"/>
      <c r="S4" s="80">
        <v>42889</v>
      </c>
    </row>
    <row r="5" spans="1:19" x14ac:dyDescent="0.25">
      <c r="H5" s="18"/>
      <c r="I5" s="18"/>
      <c r="J5" s="5" t="s">
        <v>19</v>
      </c>
      <c r="K5" s="57" t="s">
        <v>3</v>
      </c>
      <c r="L5" s="6">
        <v>50000</v>
      </c>
      <c r="M5" s="16"/>
      <c r="Q5"/>
      <c r="R5"/>
      <c r="S5" s="80">
        <v>42890</v>
      </c>
    </row>
    <row r="6" spans="1:19" x14ac:dyDescent="0.25">
      <c r="D6" s="18"/>
      <c r="E6" s="18"/>
      <c r="F6" s="17"/>
      <c r="G6" s="18"/>
      <c r="H6" s="18"/>
      <c r="I6" s="18"/>
      <c r="J6" s="5" t="s">
        <v>20</v>
      </c>
      <c r="K6" s="57" t="s">
        <v>3</v>
      </c>
      <c r="L6" s="6">
        <v>75000</v>
      </c>
      <c r="M6" s="16"/>
      <c r="Q6"/>
      <c r="R6"/>
      <c r="S6" s="80">
        <v>42891</v>
      </c>
    </row>
    <row r="7" spans="1:19" x14ac:dyDescent="0.25">
      <c r="C7" s="2"/>
      <c r="D7" s="2"/>
      <c r="E7" s="2" t="s">
        <v>67</v>
      </c>
      <c r="F7" s="2"/>
      <c r="G7" s="2"/>
      <c r="H7" s="2"/>
      <c r="I7" s="2" t="s">
        <v>67</v>
      </c>
      <c r="J7" s="5" t="s">
        <v>21</v>
      </c>
      <c r="K7" s="57" t="s">
        <v>3</v>
      </c>
      <c r="L7" s="6">
        <v>75000</v>
      </c>
      <c r="M7" s="16"/>
      <c r="Q7"/>
      <c r="R7"/>
      <c r="S7" s="80">
        <v>42892</v>
      </c>
    </row>
    <row r="8" spans="1:19" x14ac:dyDescent="0.25">
      <c r="A8" s="23">
        <v>42887</v>
      </c>
      <c r="B8" s="18" t="s">
        <v>60</v>
      </c>
      <c r="E8" s="3">
        <v>0.35</v>
      </c>
      <c r="F8" s="18" t="s">
        <v>61</v>
      </c>
      <c r="G8" s="19">
        <v>0</v>
      </c>
      <c r="H8" s="19">
        <v>0</v>
      </c>
      <c r="I8" s="19">
        <v>0</v>
      </c>
      <c r="J8" s="5" t="s">
        <v>22</v>
      </c>
      <c r="K8" s="57" t="s">
        <v>3</v>
      </c>
      <c r="L8" s="6">
        <v>75000</v>
      </c>
      <c r="M8" s="16"/>
      <c r="Q8"/>
      <c r="R8"/>
      <c r="S8" s="80">
        <v>42893</v>
      </c>
    </row>
    <row r="9" spans="1:19" x14ac:dyDescent="0.25">
      <c r="A9" s="22">
        <f>+A8+1</f>
        <v>42888</v>
      </c>
      <c r="B9" s="18" t="s">
        <v>60</v>
      </c>
      <c r="E9" s="3">
        <v>0.36</v>
      </c>
      <c r="F9" s="18" t="s">
        <v>61</v>
      </c>
      <c r="G9" s="19">
        <v>0</v>
      </c>
      <c r="H9" s="19">
        <v>0</v>
      </c>
      <c r="I9" s="19">
        <v>0</v>
      </c>
      <c r="J9" s="5" t="s">
        <v>83</v>
      </c>
      <c r="K9" s="57" t="s">
        <v>3</v>
      </c>
      <c r="L9" s="6">
        <v>50000</v>
      </c>
      <c r="M9" s="16"/>
      <c r="Q9"/>
      <c r="R9"/>
      <c r="S9" s="80">
        <v>42894</v>
      </c>
    </row>
    <row r="10" spans="1:19" x14ac:dyDescent="0.25">
      <c r="A10" s="22">
        <f t="shared" ref="A10:A73" si="0">+A9+1</f>
        <v>42889</v>
      </c>
      <c r="B10" s="18" t="s">
        <v>60</v>
      </c>
      <c r="E10" s="3">
        <v>0.36</v>
      </c>
      <c r="F10" s="18" t="s">
        <v>61</v>
      </c>
      <c r="G10" s="19">
        <v>0</v>
      </c>
      <c r="H10" s="19">
        <v>0</v>
      </c>
      <c r="I10" s="19">
        <v>0</v>
      </c>
      <c r="J10" s="5" t="s">
        <v>23</v>
      </c>
      <c r="K10" s="57" t="s">
        <v>3</v>
      </c>
      <c r="L10" s="6">
        <v>75000</v>
      </c>
      <c r="M10" s="16"/>
      <c r="Q10"/>
      <c r="R10"/>
      <c r="S10" s="80">
        <v>42895</v>
      </c>
    </row>
    <row r="11" spans="1:19" x14ac:dyDescent="0.25">
      <c r="A11" s="22">
        <f t="shared" si="0"/>
        <v>42890</v>
      </c>
      <c r="B11" s="18" t="s">
        <v>60</v>
      </c>
      <c r="E11" s="3">
        <v>0.36</v>
      </c>
      <c r="F11" s="18" t="s">
        <v>61</v>
      </c>
      <c r="G11" s="19">
        <v>0</v>
      </c>
      <c r="H11" s="19">
        <v>0</v>
      </c>
      <c r="I11" s="19">
        <v>0</v>
      </c>
      <c r="J11" s="5" t="s">
        <v>104</v>
      </c>
      <c r="K11" s="57" t="s">
        <v>3</v>
      </c>
      <c r="L11" s="55">
        <v>75000</v>
      </c>
      <c r="M11" s="16"/>
      <c r="Q11"/>
      <c r="R11"/>
      <c r="S11" s="80">
        <v>42896</v>
      </c>
    </row>
    <row r="12" spans="1:19" ht="45" x14ac:dyDescent="0.25">
      <c r="A12" s="22">
        <f t="shared" si="0"/>
        <v>42891</v>
      </c>
      <c r="B12" s="18" t="s">
        <v>60</v>
      </c>
      <c r="E12" s="3">
        <v>0.36</v>
      </c>
      <c r="F12" s="18" t="s">
        <v>61</v>
      </c>
      <c r="G12" s="19">
        <v>0</v>
      </c>
      <c r="H12" s="19">
        <v>0</v>
      </c>
      <c r="I12" s="19">
        <v>0</v>
      </c>
      <c r="J12" s="5" t="s">
        <v>105</v>
      </c>
      <c r="K12" s="57" t="s">
        <v>3</v>
      </c>
      <c r="L12" s="7">
        <v>15000</v>
      </c>
      <c r="M12" s="16"/>
      <c r="Q12"/>
      <c r="R12"/>
      <c r="S12" s="80">
        <v>42897</v>
      </c>
    </row>
    <row r="13" spans="1:19" x14ac:dyDescent="0.25">
      <c r="A13" s="22">
        <f t="shared" si="0"/>
        <v>42892</v>
      </c>
      <c r="B13" s="18" t="s">
        <v>60</v>
      </c>
      <c r="E13" s="3">
        <v>0.36</v>
      </c>
      <c r="F13" s="18" t="s">
        <v>61</v>
      </c>
      <c r="G13" s="19">
        <v>0</v>
      </c>
      <c r="H13" s="19">
        <v>0</v>
      </c>
      <c r="I13" s="19">
        <v>0</v>
      </c>
      <c r="J13" s="5" t="s">
        <v>24</v>
      </c>
      <c r="K13" s="57" t="s">
        <v>3</v>
      </c>
      <c r="L13" s="9">
        <v>50000</v>
      </c>
      <c r="M13" s="16"/>
      <c r="Q13"/>
      <c r="R13"/>
      <c r="S13" s="80">
        <v>42898</v>
      </c>
    </row>
    <row r="14" spans="1:19" x14ac:dyDescent="0.25">
      <c r="A14" s="22">
        <f t="shared" si="0"/>
        <v>42893</v>
      </c>
      <c r="B14" s="18" t="s">
        <v>60</v>
      </c>
      <c r="E14" s="3">
        <v>0.36</v>
      </c>
      <c r="F14" s="18" t="s">
        <v>61</v>
      </c>
      <c r="G14" s="19">
        <v>0</v>
      </c>
      <c r="H14" s="19">
        <v>0</v>
      </c>
      <c r="I14" s="19">
        <v>0</v>
      </c>
      <c r="J14" s="5" t="s">
        <v>25</v>
      </c>
      <c r="K14" s="57" t="s">
        <v>3</v>
      </c>
      <c r="L14" s="6">
        <v>50000</v>
      </c>
      <c r="M14" s="16"/>
      <c r="Q14"/>
      <c r="R14"/>
      <c r="S14" s="80">
        <v>42899</v>
      </c>
    </row>
    <row r="15" spans="1:19" x14ac:dyDescent="0.25">
      <c r="A15" s="22">
        <f t="shared" si="0"/>
        <v>42894</v>
      </c>
      <c r="B15" s="18" t="s">
        <v>60</v>
      </c>
      <c r="E15" s="3">
        <v>0.36</v>
      </c>
      <c r="F15" s="18" t="s">
        <v>61</v>
      </c>
      <c r="G15" s="19">
        <v>0</v>
      </c>
      <c r="H15" s="19">
        <v>0</v>
      </c>
      <c r="I15" s="19">
        <v>0</v>
      </c>
      <c r="J15" s="5" t="s">
        <v>26</v>
      </c>
      <c r="K15" s="57" t="s">
        <v>3</v>
      </c>
      <c r="L15" s="6">
        <v>50000</v>
      </c>
      <c r="M15" s="16"/>
      <c r="Q15"/>
      <c r="R15"/>
      <c r="S15" s="80">
        <v>42900</v>
      </c>
    </row>
    <row r="16" spans="1:19" x14ac:dyDescent="0.25">
      <c r="A16" s="22">
        <f t="shared" si="0"/>
        <v>42895</v>
      </c>
      <c r="B16" s="18" t="s">
        <v>60</v>
      </c>
      <c r="E16" s="3">
        <v>0.36</v>
      </c>
      <c r="F16" s="18" t="s">
        <v>61</v>
      </c>
      <c r="G16" s="19">
        <v>0</v>
      </c>
      <c r="H16" s="19">
        <v>0</v>
      </c>
      <c r="I16" s="19">
        <v>0</v>
      </c>
      <c r="J16" s="5" t="s">
        <v>27</v>
      </c>
      <c r="K16" s="57" t="s">
        <v>3</v>
      </c>
      <c r="L16" s="6">
        <v>50000</v>
      </c>
      <c r="M16" s="16"/>
      <c r="Q16"/>
      <c r="R16"/>
      <c r="S16" s="80">
        <v>42901</v>
      </c>
    </row>
    <row r="17" spans="1:19" x14ac:dyDescent="0.25">
      <c r="A17" s="22">
        <f t="shared" si="0"/>
        <v>42896</v>
      </c>
      <c r="B17" s="18" t="s">
        <v>60</v>
      </c>
      <c r="E17" s="3">
        <v>0.36</v>
      </c>
      <c r="F17" s="18" t="s">
        <v>61</v>
      </c>
      <c r="G17" s="19">
        <v>0</v>
      </c>
      <c r="H17" s="19">
        <v>0</v>
      </c>
      <c r="I17" s="19">
        <v>0</v>
      </c>
      <c r="J17" s="5" t="s">
        <v>28</v>
      </c>
      <c r="K17" s="57" t="s">
        <v>3</v>
      </c>
      <c r="L17" s="6">
        <v>100000</v>
      </c>
      <c r="M17" s="16"/>
      <c r="Q17"/>
      <c r="R17"/>
      <c r="S17" s="80">
        <v>42902</v>
      </c>
    </row>
    <row r="18" spans="1:19" x14ac:dyDescent="0.25">
      <c r="A18" s="22">
        <f t="shared" si="0"/>
        <v>42897</v>
      </c>
      <c r="B18" s="18" t="s">
        <v>60</v>
      </c>
      <c r="E18" s="3">
        <v>0.36</v>
      </c>
      <c r="F18" s="18" t="s">
        <v>61</v>
      </c>
      <c r="G18" s="19">
        <v>0</v>
      </c>
      <c r="H18" s="19">
        <v>0</v>
      </c>
      <c r="I18" s="19">
        <v>0</v>
      </c>
      <c r="J18" s="5" t="s">
        <v>29</v>
      </c>
      <c r="K18" s="57" t="s">
        <v>3</v>
      </c>
      <c r="L18" s="6">
        <v>50000</v>
      </c>
      <c r="M18" s="16"/>
      <c r="Q18"/>
      <c r="R18"/>
      <c r="S18" s="80">
        <v>42903</v>
      </c>
    </row>
    <row r="19" spans="1:19" x14ac:dyDescent="0.25">
      <c r="A19" s="22">
        <f t="shared" si="0"/>
        <v>42898</v>
      </c>
      <c r="B19" s="18" t="s">
        <v>60</v>
      </c>
      <c r="E19" s="3">
        <v>0.36</v>
      </c>
      <c r="F19" s="18" t="s">
        <v>61</v>
      </c>
      <c r="G19" s="19">
        <v>0</v>
      </c>
      <c r="H19" s="19">
        <v>0</v>
      </c>
      <c r="I19" s="19">
        <v>0</v>
      </c>
      <c r="J19" s="5" t="s">
        <v>30</v>
      </c>
      <c r="K19" s="57" t="s">
        <v>3</v>
      </c>
      <c r="L19" s="6">
        <v>50000</v>
      </c>
      <c r="M19" s="16"/>
      <c r="Q19"/>
      <c r="R19" s="63"/>
      <c r="S19" s="80">
        <v>42904</v>
      </c>
    </row>
    <row r="20" spans="1:19" x14ac:dyDescent="0.25">
      <c r="A20" s="22">
        <f t="shared" si="0"/>
        <v>42899</v>
      </c>
      <c r="B20" s="18" t="s">
        <v>60</v>
      </c>
      <c r="E20" s="3">
        <v>0.36</v>
      </c>
      <c r="F20" s="18" t="s">
        <v>61</v>
      </c>
      <c r="G20" s="19">
        <v>0</v>
      </c>
      <c r="H20" s="19">
        <v>0</v>
      </c>
      <c r="I20" s="19">
        <v>0</v>
      </c>
      <c r="J20" s="5" t="s">
        <v>31</v>
      </c>
      <c r="K20" s="57" t="s">
        <v>3</v>
      </c>
      <c r="L20" s="6">
        <v>50000</v>
      </c>
      <c r="M20" s="16"/>
      <c r="Q20"/>
      <c r="R20"/>
      <c r="S20" s="80">
        <v>42905</v>
      </c>
    </row>
    <row r="21" spans="1:19" x14ac:dyDescent="0.25">
      <c r="A21" s="22">
        <f t="shared" si="0"/>
        <v>42900</v>
      </c>
      <c r="B21" s="18" t="s">
        <v>60</v>
      </c>
      <c r="E21" s="3">
        <v>0.36</v>
      </c>
      <c r="F21" s="18" t="s">
        <v>61</v>
      </c>
      <c r="G21" s="19">
        <v>0</v>
      </c>
      <c r="H21" s="19">
        <v>0</v>
      </c>
      <c r="I21" s="19">
        <v>0</v>
      </c>
      <c r="J21" s="5" t="s">
        <v>84</v>
      </c>
      <c r="K21" s="57" t="s">
        <v>3</v>
      </c>
      <c r="L21" s="6">
        <v>0</v>
      </c>
      <c r="M21" s="16"/>
      <c r="Q21"/>
      <c r="R21"/>
      <c r="S21" s="80">
        <v>42906</v>
      </c>
    </row>
    <row r="22" spans="1:19" x14ac:dyDescent="0.25">
      <c r="A22" s="22">
        <f t="shared" si="0"/>
        <v>42901</v>
      </c>
      <c r="B22" s="18" t="s">
        <v>60</v>
      </c>
      <c r="E22" s="3">
        <v>0.36</v>
      </c>
      <c r="F22" s="18" t="s">
        <v>61</v>
      </c>
      <c r="G22" s="19">
        <v>0</v>
      </c>
      <c r="H22" s="19">
        <v>0</v>
      </c>
      <c r="I22" s="19">
        <v>0</v>
      </c>
      <c r="J22" s="5" t="s">
        <v>85</v>
      </c>
      <c r="K22" s="57" t="s">
        <v>3</v>
      </c>
      <c r="L22" s="6">
        <v>300000</v>
      </c>
      <c r="M22" s="16"/>
      <c r="Q22"/>
      <c r="R22"/>
      <c r="S22" s="80">
        <v>42907</v>
      </c>
    </row>
    <row r="23" spans="1:19" x14ac:dyDescent="0.25">
      <c r="A23" s="22">
        <f t="shared" si="0"/>
        <v>42902</v>
      </c>
      <c r="B23" s="18" t="s">
        <v>60</v>
      </c>
      <c r="E23" s="3">
        <v>0.36</v>
      </c>
      <c r="F23" s="18" t="s">
        <v>61</v>
      </c>
      <c r="G23" s="19">
        <v>0</v>
      </c>
      <c r="H23" s="19">
        <v>0</v>
      </c>
      <c r="I23" s="19">
        <v>0</v>
      </c>
      <c r="J23" s="5" t="s">
        <v>86</v>
      </c>
      <c r="K23" s="57" t="s">
        <v>3</v>
      </c>
      <c r="L23" s="6">
        <v>100000</v>
      </c>
      <c r="M23" s="16"/>
      <c r="Q23"/>
      <c r="R23"/>
      <c r="S23" s="80">
        <v>42908</v>
      </c>
    </row>
    <row r="24" spans="1:19" x14ac:dyDescent="0.25">
      <c r="A24" s="22">
        <f t="shared" si="0"/>
        <v>42903</v>
      </c>
      <c r="B24" s="18" t="s">
        <v>60</v>
      </c>
      <c r="E24" s="3">
        <v>0.36</v>
      </c>
      <c r="F24" s="18" t="s">
        <v>61</v>
      </c>
      <c r="G24" s="19">
        <v>0</v>
      </c>
      <c r="H24" s="19">
        <v>0</v>
      </c>
      <c r="I24" s="19">
        <v>0</v>
      </c>
      <c r="J24" s="5" t="s">
        <v>87</v>
      </c>
      <c r="K24" s="57" t="s">
        <v>3</v>
      </c>
      <c r="L24" s="6">
        <v>100000</v>
      </c>
      <c r="M24" s="16"/>
      <c r="Q24"/>
      <c r="R24"/>
      <c r="S24" s="80">
        <v>42909</v>
      </c>
    </row>
    <row r="25" spans="1:19" x14ac:dyDescent="0.25">
      <c r="A25" s="22">
        <f t="shared" si="0"/>
        <v>42904</v>
      </c>
      <c r="B25" s="18" t="s">
        <v>60</v>
      </c>
      <c r="E25" s="3">
        <v>0.36</v>
      </c>
      <c r="F25" s="18" t="s">
        <v>61</v>
      </c>
      <c r="G25" s="19">
        <v>0</v>
      </c>
      <c r="H25" s="19">
        <v>0</v>
      </c>
      <c r="I25" s="19">
        <v>0</v>
      </c>
      <c r="J25" s="5" t="s">
        <v>32</v>
      </c>
      <c r="K25" s="57" t="s">
        <v>3</v>
      </c>
      <c r="L25" s="6">
        <v>50000</v>
      </c>
      <c r="M25" s="16"/>
      <c r="Q25"/>
      <c r="R25"/>
      <c r="S25" s="80">
        <v>42910</v>
      </c>
    </row>
    <row r="26" spans="1:19" x14ac:dyDescent="0.25">
      <c r="A26" s="22">
        <f t="shared" si="0"/>
        <v>42905</v>
      </c>
      <c r="B26" s="18" t="s">
        <v>60</v>
      </c>
      <c r="E26" s="3">
        <v>0.36</v>
      </c>
      <c r="F26" s="18" t="s">
        <v>61</v>
      </c>
      <c r="G26" s="19">
        <v>0</v>
      </c>
      <c r="H26" s="19">
        <v>0</v>
      </c>
      <c r="I26" s="19">
        <v>0</v>
      </c>
      <c r="J26" s="5" t="s">
        <v>33</v>
      </c>
      <c r="K26" s="57" t="s">
        <v>3</v>
      </c>
      <c r="L26" s="6">
        <v>15000</v>
      </c>
      <c r="M26" s="16"/>
      <c r="Q26"/>
      <c r="R26"/>
      <c r="S26" s="80">
        <v>42911</v>
      </c>
    </row>
    <row r="27" spans="1:19" x14ac:dyDescent="0.25">
      <c r="A27" s="22">
        <f t="shared" si="0"/>
        <v>42906</v>
      </c>
      <c r="B27" s="18" t="s">
        <v>60</v>
      </c>
      <c r="E27" s="3">
        <v>0.36</v>
      </c>
      <c r="F27" s="18" t="s">
        <v>61</v>
      </c>
      <c r="G27" s="19">
        <v>0</v>
      </c>
      <c r="H27" s="19">
        <v>0</v>
      </c>
      <c r="I27" s="19">
        <v>0</v>
      </c>
      <c r="J27" s="5" t="s">
        <v>88</v>
      </c>
      <c r="K27" s="57" t="s">
        <v>3</v>
      </c>
      <c r="L27" s="6">
        <v>6000</v>
      </c>
      <c r="M27" s="16"/>
      <c r="Q27"/>
      <c r="R27"/>
      <c r="S27" s="80">
        <v>42912</v>
      </c>
    </row>
    <row r="28" spans="1:19" x14ac:dyDescent="0.25">
      <c r="A28" s="22">
        <f t="shared" si="0"/>
        <v>42907</v>
      </c>
      <c r="B28" s="18" t="s">
        <v>60</v>
      </c>
      <c r="E28" s="3">
        <v>0.36</v>
      </c>
      <c r="F28" s="18" t="s">
        <v>61</v>
      </c>
      <c r="G28" s="19">
        <v>0</v>
      </c>
      <c r="H28" s="19">
        <v>0</v>
      </c>
      <c r="I28" s="19">
        <v>0</v>
      </c>
      <c r="J28" s="5" t="s">
        <v>34</v>
      </c>
      <c r="K28" s="57" t="s">
        <v>3</v>
      </c>
      <c r="L28" s="55">
        <v>50000</v>
      </c>
      <c r="M28" s="16"/>
      <c r="Q28"/>
      <c r="R28"/>
      <c r="S28" s="80">
        <v>42913</v>
      </c>
    </row>
    <row r="29" spans="1:19" x14ac:dyDescent="0.25">
      <c r="A29" s="22">
        <f t="shared" si="0"/>
        <v>42908</v>
      </c>
      <c r="B29" s="18" t="s">
        <v>60</v>
      </c>
      <c r="E29" s="3">
        <v>0.36</v>
      </c>
      <c r="F29" s="18" t="s">
        <v>61</v>
      </c>
      <c r="G29" s="19">
        <v>0</v>
      </c>
      <c r="H29" s="19">
        <v>0</v>
      </c>
      <c r="I29" s="19">
        <v>0</v>
      </c>
      <c r="J29" s="5" t="s">
        <v>89</v>
      </c>
      <c r="K29" s="57" t="s">
        <v>3</v>
      </c>
      <c r="L29" s="8">
        <v>2000</v>
      </c>
      <c r="M29" s="16"/>
      <c r="Q29"/>
      <c r="R29"/>
      <c r="S29" s="80">
        <v>42914</v>
      </c>
    </row>
    <row r="30" spans="1:19" x14ac:dyDescent="0.25">
      <c r="A30" s="22">
        <f t="shared" si="0"/>
        <v>42909</v>
      </c>
      <c r="B30" s="18" t="s">
        <v>60</v>
      </c>
      <c r="E30" s="3">
        <v>0.36</v>
      </c>
      <c r="F30" s="18" t="s">
        <v>61</v>
      </c>
      <c r="G30" s="19">
        <v>0</v>
      </c>
      <c r="H30" s="19">
        <v>0</v>
      </c>
      <c r="I30" s="19">
        <v>0</v>
      </c>
      <c r="J30" s="58" t="s">
        <v>90</v>
      </c>
      <c r="K30" s="57" t="s">
        <v>3</v>
      </c>
      <c r="L30" s="7">
        <v>0</v>
      </c>
      <c r="M30" s="16"/>
      <c r="Q30"/>
      <c r="R30"/>
      <c r="S30" s="80">
        <v>42915</v>
      </c>
    </row>
    <row r="31" spans="1:19" x14ac:dyDescent="0.25">
      <c r="A31" s="22">
        <f t="shared" si="0"/>
        <v>42910</v>
      </c>
      <c r="B31" s="18" t="s">
        <v>60</v>
      </c>
      <c r="E31" s="3">
        <v>0.36</v>
      </c>
      <c r="F31" s="18" t="s">
        <v>61</v>
      </c>
      <c r="G31" s="19">
        <v>0</v>
      </c>
      <c r="H31" s="19">
        <v>0</v>
      </c>
      <c r="I31" s="19">
        <v>0</v>
      </c>
      <c r="J31" s="60" t="s">
        <v>35</v>
      </c>
      <c r="K31" s="57" t="s">
        <v>3</v>
      </c>
      <c r="L31" s="8">
        <v>0</v>
      </c>
      <c r="M31" s="16"/>
      <c r="Q31"/>
      <c r="R31"/>
      <c r="S31" s="80">
        <v>42916</v>
      </c>
    </row>
    <row r="32" spans="1:19" x14ac:dyDescent="0.25">
      <c r="A32" s="22">
        <f t="shared" si="0"/>
        <v>42911</v>
      </c>
      <c r="B32" s="18" t="s">
        <v>60</v>
      </c>
      <c r="E32" s="3">
        <v>0.36</v>
      </c>
      <c r="F32" s="18" t="s">
        <v>61</v>
      </c>
      <c r="G32" s="19">
        <v>0</v>
      </c>
      <c r="H32" s="19">
        <v>0</v>
      </c>
      <c r="I32" s="19">
        <v>0</v>
      </c>
      <c r="J32" s="60" t="s">
        <v>91</v>
      </c>
      <c r="K32" s="57" t="s">
        <v>3</v>
      </c>
      <c r="L32" s="8">
        <v>500000</v>
      </c>
      <c r="M32" s="16"/>
      <c r="Q32"/>
      <c r="R32"/>
      <c r="S32" s="80">
        <v>42917</v>
      </c>
    </row>
    <row r="33" spans="1:19" x14ac:dyDescent="0.25">
      <c r="A33" s="22">
        <f t="shared" si="0"/>
        <v>42912</v>
      </c>
      <c r="B33" s="18" t="s">
        <v>60</v>
      </c>
      <c r="E33" s="3">
        <v>0.36</v>
      </c>
      <c r="F33" s="18" t="s">
        <v>61</v>
      </c>
      <c r="G33" s="19">
        <v>0</v>
      </c>
      <c r="H33" s="19">
        <v>0</v>
      </c>
      <c r="I33" s="19">
        <v>0</v>
      </c>
      <c r="J33" s="61" t="s">
        <v>92</v>
      </c>
      <c r="K33" s="57" t="s">
        <v>3</v>
      </c>
      <c r="L33" s="8">
        <v>500000</v>
      </c>
      <c r="M33" s="16"/>
      <c r="Q33"/>
      <c r="R33"/>
      <c r="S33" s="80">
        <v>42918</v>
      </c>
    </row>
    <row r="34" spans="1:19" x14ac:dyDescent="0.25">
      <c r="A34" s="22">
        <f t="shared" si="0"/>
        <v>42913</v>
      </c>
      <c r="B34" s="18" t="s">
        <v>60</v>
      </c>
      <c r="E34" s="3">
        <v>0.36</v>
      </c>
      <c r="F34" s="18" t="s">
        <v>61</v>
      </c>
      <c r="G34" s="19">
        <v>0</v>
      </c>
      <c r="H34" s="19">
        <v>0</v>
      </c>
      <c r="I34" s="19">
        <v>0</v>
      </c>
      <c r="J34" s="60" t="s">
        <v>93</v>
      </c>
      <c r="K34" s="57" t="s">
        <v>3</v>
      </c>
      <c r="L34" s="8">
        <v>0</v>
      </c>
      <c r="M34" s="16"/>
      <c r="Q34"/>
      <c r="R34"/>
      <c r="S34" s="80">
        <v>42919</v>
      </c>
    </row>
    <row r="35" spans="1:19" x14ac:dyDescent="0.25">
      <c r="A35" s="22">
        <f t="shared" si="0"/>
        <v>42914</v>
      </c>
      <c r="B35" s="18" t="s">
        <v>60</v>
      </c>
      <c r="E35" s="3">
        <v>0.36</v>
      </c>
      <c r="F35" s="18" t="s">
        <v>61</v>
      </c>
      <c r="G35" s="19">
        <v>0</v>
      </c>
      <c r="H35" s="19">
        <v>0</v>
      </c>
      <c r="I35" s="19">
        <v>0</v>
      </c>
      <c r="J35" s="60" t="s">
        <v>37</v>
      </c>
      <c r="K35" s="57" t="s">
        <v>3</v>
      </c>
      <c r="L35" s="8">
        <v>50000</v>
      </c>
      <c r="M35" s="16"/>
      <c r="Q35"/>
      <c r="R35"/>
      <c r="S35" s="80">
        <v>42920</v>
      </c>
    </row>
    <row r="36" spans="1:19" x14ac:dyDescent="0.25">
      <c r="A36" s="22">
        <f t="shared" si="0"/>
        <v>42915</v>
      </c>
      <c r="B36" s="18" t="s">
        <v>60</v>
      </c>
      <c r="E36" s="3">
        <v>0.36</v>
      </c>
      <c r="F36" s="18" t="s">
        <v>61</v>
      </c>
      <c r="G36" s="19">
        <v>0</v>
      </c>
      <c r="H36" s="19">
        <v>0</v>
      </c>
      <c r="I36" s="19">
        <v>0</v>
      </c>
      <c r="J36" s="60" t="s">
        <v>36</v>
      </c>
      <c r="K36" s="57" t="s">
        <v>3</v>
      </c>
      <c r="L36" s="8">
        <v>250000</v>
      </c>
      <c r="M36" s="16"/>
      <c r="Q36"/>
      <c r="R36"/>
      <c r="S36" s="80">
        <v>42921</v>
      </c>
    </row>
    <row r="37" spans="1:19" x14ac:dyDescent="0.25">
      <c r="A37" s="22">
        <f t="shared" si="0"/>
        <v>42916</v>
      </c>
      <c r="B37" s="18" t="s">
        <v>60</v>
      </c>
      <c r="E37" s="3">
        <v>0.36</v>
      </c>
      <c r="F37" s="18" t="s">
        <v>61</v>
      </c>
      <c r="G37" s="19">
        <v>0</v>
      </c>
      <c r="H37" s="19">
        <v>0</v>
      </c>
      <c r="I37" s="19">
        <v>0</v>
      </c>
      <c r="J37" s="59" t="s">
        <v>38</v>
      </c>
      <c r="K37" s="57" t="s">
        <v>3</v>
      </c>
      <c r="L37" s="8">
        <v>30000</v>
      </c>
      <c r="M37" s="16"/>
      <c r="Q37"/>
      <c r="R37"/>
      <c r="S37" s="80">
        <v>42922</v>
      </c>
    </row>
    <row r="38" spans="1:19" x14ac:dyDescent="0.25">
      <c r="A38" s="22">
        <f t="shared" si="0"/>
        <v>42917</v>
      </c>
      <c r="B38" s="18" t="s">
        <v>60</v>
      </c>
      <c r="E38" s="3">
        <v>0.36</v>
      </c>
      <c r="F38" s="18" t="s">
        <v>61</v>
      </c>
      <c r="G38" s="19">
        <v>0</v>
      </c>
      <c r="H38" s="19">
        <v>0</v>
      </c>
      <c r="I38" s="19">
        <v>0</v>
      </c>
      <c r="J38" s="5" t="s">
        <v>39</v>
      </c>
      <c r="K38" s="57" t="s">
        <v>3</v>
      </c>
      <c r="L38" s="8">
        <v>20000</v>
      </c>
      <c r="M38" s="16"/>
      <c r="Q38"/>
      <c r="R38"/>
      <c r="S38" s="80">
        <v>42923</v>
      </c>
    </row>
    <row r="39" spans="1:19" x14ac:dyDescent="0.25">
      <c r="A39" s="22">
        <f t="shared" si="0"/>
        <v>42918</v>
      </c>
      <c r="B39" s="18" t="s">
        <v>60</v>
      </c>
      <c r="E39" s="3">
        <v>0.37</v>
      </c>
      <c r="F39" s="18" t="s">
        <v>61</v>
      </c>
      <c r="I39" s="3">
        <v>0.25</v>
      </c>
      <c r="J39" s="5" t="s">
        <v>40</v>
      </c>
      <c r="K39" s="57" t="s">
        <v>3</v>
      </c>
      <c r="L39" s="8">
        <v>25000</v>
      </c>
      <c r="M39" s="16"/>
      <c r="Q39"/>
      <c r="R39"/>
      <c r="S39" s="80">
        <v>42924</v>
      </c>
    </row>
    <row r="40" spans="1:19" x14ac:dyDescent="0.25">
      <c r="A40" s="22">
        <f t="shared" si="0"/>
        <v>42919</v>
      </c>
      <c r="B40" s="18" t="s">
        <v>60</v>
      </c>
      <c r="E40" s="3">
        <v>0.37</v>
      </c>
      <c r="F40" s="18" t="s">
        <v>61</v>
      </c>
      <c r="I40" s="3">
        <v>0.25</v>
      </c>
      <c r="J40" s="5" t="s">
        <v>41</v>
      </c>
      <c r="K40" s="57" t="s">
        <v>3</v>
      </c>
      <c r="L40" s="8">
        <v>15000</v>
      </c>
      <c r="M40" s="16"/>
      <c r="Q40"/>
      <c r="R40"/>
      <c r="S40" s="80">
        <v>42925</v>
      </c>
    </row>
    <row r="41" spans="1:19" x14ac:dyDescent="0.25">
      <c r="A41" s="22">
        <f t="shared" si="0"/>
        <v>42920</v>
      </c>
      <c r="B41" s="18" t="s">
        <v>60</v>
      </c>
      <c r="E41" s="3">
        <v>0.37</v>
      </c>
      <c r="F41" s="18" t="s">
        <v>61</v>
      </c>
      <c r="I41" s="3">
        <v>0.25</v>
      </c>
      <c r="J41" s="5" t="s">
        <v>42</v>
      </c>
      <c r="K41" s="57" t="s">
        <v>3</v>
      </c>
      <c r="L41" s="8">
        <v>50000</v>
      </c>
      <c r="M41" s="16"/>
      <c r="Q41"/>
      <c r="R41"/>
      <c r="S41" s="80">
        <v>42926</v>
      </c>
    </row>
    <row r="42" spans="1:19" x14ac:dyDescent="0.25">
      <c r="A42" s="22">
        <f t="shared" si="0"/>
        <v>42921</v>
      </c>
      <c r="B42" s="18" t="s">
        <v>60</v>
      </c>
      <c r="E42" s="3">
        <v>0.37</v>
      </c>
      <c r="F42" s="18" t="s">
        <v>61</v>
      </c>
      <c r="I42" s="3">
        <v>0.25</v>
      </c>
      <c r="J42" s="5" t="s">
        <v>43</v>
      </c>
      <c r="K42" s="57" t="s">
        <v>3</v>
      </c>
      <c r="L42" s="8">
        <v>10000</v>
      </c>
      <c r="M42" s="16"/>
      <c r="Q42"/>
      <c r="R42"/>
      <c r="S42" s="80">
        <v>42927</v>
      </c>
    </row>
    <row r="43" spans="1:19" x14ac:dyDescent="0.25">
      <c r="A43" s="22">
        <f t="shared" si="0"/>
        <v>42922</v>
      </c>
      <c r="B43" s="18" t="s">
        <v>60</v>
      </c>
      <c r="E43" s="3">
        <v>0.37</v>
      </c>
      <c r="F43" s="18" t="s">
        <v>61</v>
      </c>
      <c r="I43" s="3">
        <v>0.25</v>
      </c>
      <c r="J43" s="5" t="s">
        <v>44</v>
      </c>
      <c r="K43" s="57" t="s">
        <v>3</v>
      </c>
      <c r="L43" s="8">
        <v>10000</v>
      </c>
      <c r="M43" s="16"/>
      <c r="Q43"/>
      <c r="R43"/>
      <c r="S43" s="80">
        <v>42928</v>
      </c>
    </row>
    <row r="44" spans="1:19" x14ac:dyDescent="0.25">
      <c r="A44" s="22">
        <f t="shared" si="0"/>
        <v>42923</v>
      </c>
      <c r="B44" s="18" t="s">
        <v>60</v>
      </c>
      <c r="E44" s="3">
        <v>0.37</v>
      </c>
      <c r="F44" s="18" t="s">
        <v>61</v>
      </c>
      <c r="I44" s="3">
        <v>0.25</v>
      </c>
      <c r="J44" s="5" t="s">
        <v>45</v>
      </c>
      <c r="K44" s="57" t="s">
        <v>3</v>
      </c>
      <c r="L44" s="8">
        <v>10000</v>
      </c>
      <c r="M44" s="16"/>
      <c r="Q44"/>
      <c r="R44"/>
      <c r="S44" s="80">
        <v>42929</v>
      </c>
    </row>
    <row r="45" spans="1:19" x14ac:dyDescent="0.25">
      <c r="A45" s="22">
        <f t="shared" si="0"/>
        <v>42924</v>
      </c>
      <c r="B45" s="18" t="s">
        <v>60</v>
      </c>
      <c r="E45" s="3">
        <v>0.37</v>
      </c>
      <c r="F45" s="18" t="s">
        <v>61</v>
      </c>
      <c r="I45" s="3">
        <v>0.25</v>
      </c>
      <c r="J45" s="5" t="s">
        <v>46</v>
      </c>
      <c r="K45" s="57" t="s">
        <v>3</v>
      </c>
      <c r="L45" s="8">
        <v>10000</v>
      </c>
      <c r="M45" s="16"/>
      <c r="Q45"/>
      <c r="R45"/>
      <c r="S45" s="80">
        <v>42930</v>
      </c>
    </row>
    <row r="46" spans="1:19" x14ac:dyDescent="0.25">
      <c r="A46" s="22">
        <f t="shared" si="0"/>
        <v>42925</v>
      </c>
      <c r="B46" s="18" t="s">
        <v>60</v>
      </c>
      <c r="E46" s="3">
        <v>0.37</v>
      </c>
      <c r="F46" s="18" t="s">
        <v>61</v>
      </c>
      <c r="I46" s="3">
        <v>0.25</v>
      </c>
      <c r="J46" s="5" t="s">
        <v>47</v>
      </c>
      <c r="K46" s="57" t="s">
        <v>3</v>
      </c>
      <c r="L46" s="8">
        <v>10000</v>
      </c>
      <c r="M46" s="16"/>
      <c r="Q46"/>
      <c r="R46"/>
      <c r="S46" s="80">
        <v>42931</v>
      </c>
    </row>
    <row r="47" spans="1:19" x14ac:dyDescent="0.25">
      <c r="A47" s="22">
        <f t="shared" si="0"/>
        <v>42926</v>
      </c>
      <c r="B47" s="18" t="s">
        <v>60</v>
      </c>
      <c r="E47" s="3">
        <v>0.37</v>
      </c>
      <c r="F47" s="18" t="s">
        <v>61</v>
      </c>
      <c r="I47" s="3">
        <v>0.25</v>
      </c>
      <c r="J47" s="5" t="s">
        <v>48</v>
      </c>
      <c r="K47" s="57" t="s">
        <v>3</v>
      </c>
      <c r="L47" s="8">
        <v>10000</v>
      </c>
      <c r="M47" s="16"/>
      <c r="Q47"/>
      <c r="R47"/>
      <c r="S47" s="80">
        <v>42932</v>
      </c>
    </row>
    <row r="48" spans="1:19" x14ac:dyDescent="0.25">
      <c r="A48" s="22">
        <f t="shared" si="0"/>
        <v>42927</v>
      </c>
      <c r="B48" s="18" t="s">
        <v>60</v>
      </c>
      <c r="E48" s="3">
        <v>0.37</v>
      </c>
      <c r="F48" s="18" t="s">
        <v>61</v>
      </c>
      <c r="I48" s="3">
        <v>0.25</v>
      </c>
      <c r="J48" s="5" t="s">
        <v>50</v>
      </c>
      <c r="K48" s="57" t="s">
        <v>3</v>
      </c>
      <c r="L48" s="8">
        <v>10000</v>
      </c>
      <c r="M48" s="16"/>
      <c r="Q48"/>
      <c r="R48"/>
      <c r="S48" s="80">
        <v>42933</v>
      </c>
    </row>
    <row r="49" spans="1:19" x14ac:dyDescent="0.25">
      <c r="A49" s="22">
        <f t="shared" si="0"/>
        <v>42928</v>
      </c>
      <c r="B49" s="18" t="s">
        <v>60</v>
      </c>
      <c r="E49" s="3">
        <v>0.37</v>
      </c>
      <c r="F49" s="18" t="s">
        <v>61</v>
      </c>
      <c r="I49" s="3">
        <v>0.25</v>
      </c>
      <c r="J49" s="5" t="s">
        <v>51</v>
      </c>
      <c r="K49" s="57" t="s">
        <v>3</v>
      </c>
      <c r="L49" s="8">
        <v>10000</v>
      </c>
      <c r="M49" s="16"/>
      <c r="Q49"/>
      <c r="R49"/>
      <c r="S49" s="80">
        <v>42934</v>
      </c>
    </row>
    <row r="50" spans="1:19" x14ac:dyDescent="0.25">
      <c r="A50" s="22">
        <f t="shared" si="0"/>
        <v>42929</v>
      </c>
      <c r="B50" s="18" t="s">
        <v>60</v>
      </c>
      <c r="E50" s="3">
        <v>0.37</v>
      </c>
      <c r="F50" s="18" t="s">
        <v>61</v>
      </c>
      <c r="I50" s="3">
        <v>0.25</v>
      </c>
      <c r="J50" s="5" t="s">
        <v>49</v>
      </c>
      <c r="K50" s="57" t="s">
        <v>3</v>
      </c>
      <c r="L50" s="8">
        <v>10000</v>
      </c>
      <c r="M50" s="16"/>
      <c r="Q50"/>
      <c r="R50"/>
      <c r="S50" s="80">
        <v>42935</v>
      </c>
    </row>
    <row r="51" spans="1:19" x14ac:dyDescent="0.25">
      <c r="A51" s="22">
        <f t="shared" si="0"/>
        <v>42930</v>
      </c>
      <c r="B51" s="18" t="s">
        <v>60</v>
      </c>
      <c r="E51" s="3">
        <v>0.37</v>
      </c>
      <c r="F51" s="18" t="s">
        <v>61</v>
      </c>
      <c r="I51" s="3">
        <v>0.25</v>
      </c>
      <c r="J51" s="5" t="s">
        <v>94</v>
      </c>
      <c r="K51" s="57" t="s">
        <v>3</v>
      </c>
      <c r="L51" s="8">
        <v>15000</v>
      </c>
      <c r="M51" s="16"/>
      <c r="Q51"/>
      <c r="R51"/>
      <c r="S51" s="80">
        <v>42936</v>
      </c>
    </row>
    <row r="52" spans="1:19" x14ac:dyDescent="0.25">
      <c r="A52" s="22">
        <f t="shared" si="0"/>
        <v>42931</v>
      </c>
      <c r="B52" s="18" t="s">
        <v>60</v>
      </c>
      <c r="E52" s="3">
        <v>0.37</v>
      </c>
      <c r="F52" s="18" t="s">
        <v>61</v>
      </c>
      <c r="I52" s="3">
        <v>0.25</v>
      </c>
      <c r="J52" s="5" t="s">
        <v>52</v>
      </c>
      <c r="K52" s="57" t="s">
        <v>3</v>
      </c>
      <c r="L52" s="8">
        <v>75000</v>
      </c>
      <c r="M52" s="16"/>
      <c r="Q52"/>
      <c r="R52"/>
      <c r="S52" s="80">
        <v>42937</v>
      </c>
    </row>
    <row r="53" spans="1:19" ht="45" x14ac:dyDescent="0.25">
      <c r="A53" s="22">
        <f t="shared" si="0"/>
        <v>42932</v>
      </c>
      <c r="B53" s="18" t="s">
        <v>60</v>
      </c>
      <c r="E53" s="3">
        <v>0.37</v>
      </c>
      <c r="F53" s="18" t="s">
        <v>61</v>
      </c>
      <c r="I53" s="3">
        <v>0.25</v>
      </c>
      <c r="J53" s="5" t="s">
        <v>102</v>
      </c>
      <c r="K53" s="57" t="s">
        <v>3</v>
      </c>
      <c r="L53" s="7">
        <v>10000</v>
      </c>
      <c r="M53" s="16"/>
      <c r="Q53"/>
      <c r="R53"/>
      <c r="S53" s="80">
        <v>42938</v>
      </c>
    </row>
    <row r="54" spans="1:19" x14ac:dyDescent="0.25">
      <c r="A54" s="22">
        <f t="shared" si="0"/>
        <v>42933</v>
      </c>
      <c r="B54" s="18" t="s">
        <v>60</v>
      </c>
      <c r="E54" s="3">
        <v>0.37</v>
      </c>
      <c r="F54" s="18" t="s">
        <v>61</v>
      </c>
      <c r="I54" s="3">
        <v>0.25</v>
      </c>
      <c r="J54" s="5" t="s">
        <v>5</v>
      </c>
      <c r="K54" s="57" t="s">
        <v>3</v>
      </c>
      <c r="L54" s="8">
        <v>75000</v>
      </c>
      <c r="M54" s="16"/>
      <c r="Q54"/>
      <c r="R54"/>
      <c r="S54" s="80">
        <v>42939</v>
      </c>
    </row>
    <row r="55" spans="1:19" x14ac:dyDescent="0.25">
      <c r="A55" s="22">
        <f t="shared" si="0"/>
        <v>42934</v>
      </c>
      <c r="B55" s="18" t="s">
        <v>60</v>
      </c>
      <c r="E55" s="3">
        <v>0.37</v>
      </c>
      <c r="F55" s="18" t="s">
        <v>61</v>
      </c>
      <c r="I55" s="3">
        <v>0.25</v>
      </c>
      <c r="J55" s="5" t="s">
        <v>4</v>
      </c>
      <c r="K55" s="57" t="s">
        <v>3</v>
      </c>
      <c r="L55" s="8">
        <v>75000</v>
      </c>
      <c r="M55" s="16"/>
      <c r="Q55"/>
      <c r="R55"/>
      <c r="S55" s="80">
        <v>42940</v>
      </c>
    </row>
    <row r="56" spans="1:19" x14ac:dyDescent="0.25">
      <c r="A56" s="22">
        <f t="shared" si="0"/>
        <v>42935</v>
      </c>
      <c r="B56" s="18" t="s">
        <v>60</v>
      </c>
      <c r="E56" s="3">
        <v>0.37</v>
      </c>
      <c r="F56" s="18" t="s">
        <v>61</v>
      </c>
      <c r="I56" s="3">
        <v>0.25</v>
      </c>
      <c r="J56" s="5" t="s">
        <v>53</v>
      </c>
      <c r="K56" s="57" t="s">
        <v>3</v>
      </c>
      <c r="L56" s="8">
        <v>75000</v>
      </c>
      <c r="M56" s="16"/>
      <c r="Q56"/>
      <c r="R56"/>
      <c r="S56" s="80">
        <v>42941</v>
      </c>
    </row>
    <row r="57" spans="1:19" ht="45" x14ac:dyDescent="0.25">
      <c r="A57" s="22">
        <f t="shared" si="0"/>
        <v>42936</v>
      </c>
      <c r="B57" s="18" t="s">
        <v>60</v>
      </c>
      <c r="E57" s="3">
        <v>0.37</v>
      </c>
      <c r="F57" s="18" t="s">
        <v>61</v>
      </c>
      <c r="I57" s="3">
        <v>0.25</v>
      </c>
      <c r="J57" s="5" t="s">
        <v>103</v>
      </c>
      <c r="K57" s="57" t="s">
        <v>3</v>
      </c>
      <c r="L57" s="8">
        <v>10000</v>
      </c>
      <c r="M57" s="16"/>
      <c r="Q57"/>
      <c r="R57"/>
      <c r="S57" s="80">
        <v>42942</v>
      </c>
    </row>
    <row r="58" spans="1:19" x14ac:dyDescent="0.25">
      <c r="A58" s="22">
        <f t="shared" si="0"/>
        <v>42937</v>
      </c>
      <c r="B58" s="18" t="s">
        <v>60</v>
      </c>
      <c r="E58" s="3">
        <v>0.37</v>
      </c>
      <c r="F58" s="18" t="s">
        <v>61</v>
      </c>
      <c r="I58" s="3">
        <v>0.25</v>
      </c>
      <c r="J58" s="5" t="s">
        <v>54</v>
      </c>
      <c r="K58" s="57" t="s">
        <v>3</v>
      </c>
      <c r="L58" s="8">
        <v>50000</v>
      </c>
      <c r="M58" s="16"/>
      <c r="Q58"/>
      <c r="R58"/>
      <c r="S58" s="80">
        <v>42943</v>
      </c>
    </row>
    <row r="59" spans="1:19" x14ac:dyDescent="0.25">
      <c r="A59" s="22">
        <f t="shared" si="0"/>
        <v>42938</v>
      </c>
      <c r="B59" s="18" t="s">
        <v>60</v>
      </c>
      <c r="E59" s="3">
        <v>0.37</v>
      </c>
      <c r="F59" s="18" t="s">
        <v>61</v>
      </c>
      <c r="I59" s="3">
        <v>0.25</v>
      </c>
      <c r="J59" s="58" t="s">
        <v>6</v>
      </c>
      <c r="K59" s="57" t="s">
        <v>3</v>
      </c>
      <c r="L59" s="8">
        <v>50000</v>
      </c>
      <c r="M59" s="16"/>
      <c r="Q59"/>
      <c r="R59"/>
      <c r="S59" s="80">
        <v>42944</v>
      </c>
    </row>
    <row r="60" spans="1:19" x14ac:dyDescent="0.25">
      <c r="A60" s="22">
        <f t="shared" si="0"/>
        <v>42939</v>
      </c>
      <c r="B60" s="18" t="s">
        <v>60</v>
      </c>
      <c r="E60" s="3">
        <v>0.37</v>
      </c>
      <c r="F60" s="18" t="s">
        <v>61</v>
      </c>
      <c r="I60" s="3">
        <v>0.25</v>
      </c>
      <c r="J60" s="60" t="s">
        <v>95</v>
      </c>
      <c r="K60" s="57" t="s">
        <v>3</v>
      </c>
      <c r="L60" s="8">
        <v>0</v>
      </c>
      <c r="M60" s="16"/>
      <c r="Q60"/>
      <c r="R60"/>
      <c r="S60" s="80">
        <v>42945</v>
      </c>
    </row>
    <row r="61" spans="1:19" x14ac:dyDescent="0.25">
      <c r="A61" s="22">
        <f t="shared" si="0"/>
        <v>42940</v>
      </c>
      <c r="B61" s="18" t="s">
        <v>60</v>
      </c>
      <c r="E61" s="3">
        <v>0.37</v>
      </c>
      <c r="F61" s="18" t="s">
        <v>61</v>
      </c>
      <c r="J61" s="61" t="s">
        <v>96</v>
      </c>
      <c r="K61" s="57" t="s">
        <v>3</v>
      </c>
      <c r="L61" s="8">
        <v>10000</v>
      </c>
      <c r="M61" s="16"/>
      <c r="Q61"/>
      <c r="R61"/>
      <c r="S61" s="80">
        <v>42946</v>
      </c>
    </row>
    <row r="62" spans="1:19" x14ac:dyDescent="0.25">
      <c r="A62" s="22">
        <f t="shared" si="0"/>
        <v>42941</v>
      </c>
      <c r="B62" s="18" t="s">
        <v>60</v>
      </c>
      <c r="E62" s="3">
        <v>0.37</v>
      </c>
      <c r="F62" s="18" t="s">
        <v>61</v>
      </c>
      <c r="I62" s="3">
        <v>0.25</v>
      </c>
      <c r="J62" s="60" t="s">
        <v>97</v>
      </c>
      <c r="K62" s="57" t="s">
        <v>3</v>
      </c>
      <c r="L62" s="8">
        <v>0</v>
      </c>
      <c r="M62" s="16"/>
      <c r="Q62"/>
      <c r="R62"/>
      <c r="S62" s="80">
        <v>42947</v>
      </c>
    </row>
    <row r="63" spans="1:19" x14ac:dyDescent="0.25">
      <c r="A63" s="22">
        <f t="shared" si="0"/>
        <v>42942</v>
      </c>
      <c r="B63" s="18" t="s">
        <v>60</v>
      </c>
      <c r="E63" s="3">
        <v>0.37</v>
      </c>
      <c r="F63" s="18" t="s">
        <v>61</v>
      </c>
      <c r="I63" s="3">
        <v>0.25</v>
      </c>
      <c r="J63" s="60" t="s">
        <v>98</v>
      </c>
      <c r="K63" s="57" t="s">
        <v>3</v>
      </c>
      <c r="L63" s="8">
        <v>0</v>
      </c>
      <c r="M63" s="16"/>
      <c r="Q63"/>
      <c r="R63"/>
      <c r="S63" s="80">
        <v>42948</v>
      </c>
    </row>
    <row r="64" spans="1:19" x14ac:dyDescent="0.25">
      <c r="A64" s="22">
        <f t="shared" si="0"/>
        <v>42943</v>
      </c>
      <c r="B64" s="18" t="s">
        <v>60</v>
      </c>
      <c r="E64" s="3">
        <v>0.37</v>
      </c>
      <c r="F64" s="18" t="s">
        <v>61</v>
      </c>
      <c r="I64" s="3">
        <v>0.25</v>
      </c>
      <c r="J64" s="62"/>
      <c r="L64" s="56"/>
      <c r="M64" s="16"/>
      <c r="Q64"/>
      <c r="R64"/>
      <c r="S64" s="80">
        <v>42949</v>
      </c>
    </row>
    <row r="65" spans="1:19" x14ac:dyDescent="0.25">
      <c r="A65" s="22">
        <f t="shared" si="0"/>
        <v>42944</v>
      </c>
      <c r="B65" s="18" t="s">
        <v>60</v>
      </c>
      <c r="E65" s="3">
        <v>0.37</v>
      </c>
      <c r="F65" s="18" t="s">
        <v>61</v>
      </c>
      <c r="I65" s="3">
        <v>0.25</v>
      </c>
      <c r="J65" s="62"/>
      <c r="L65" s="56"/>
      <c r="M65" s="16"/>
      <c r="Q65"/>
      <c r="R65"/>
      <c r="S65" s="80">
        <v>42950</v>
      </c>
    </row>
    <row r="66" spans="1:19" x14ac:dyDescent="0.25">
      <c r="A66" s="22">
        <f t="shared" si="0"/>
        <v>42945</v>
      </c>
      <c r="B66" s="18" t="s">
        <v>60</v>
      </c>
      <c r="E66" s="3">
        <v>0.37</v>
      </c>
      <c r="F66" s="18" t="s">
        <v>61</v>
      </c>
      <c r="I66" s="3">
        <v>0.25</v>
      </c>
      <c r="J66" s="62"/>
      <c r="L66" s="56"/>
      <c r="M66" s="16"/>
      <c r="Q66"/>
      <c r="R66"/>
      <c r="S66" s="80">
        <v>42951</v>
      </c>
    </row>
    <row r="67" spans="1:19" x14ac:dyDescent="0.25">
      <c r="A67" s="22">
        <f t="shared" si="0"/>
        <v>42946</v>
      </c>
      <c r="B67" s="18" t="s">
        <v>60</v>
      </c>
      <c r="E67" s="3">
        <v>0.37</v>
      </c>
      <c r="F67" s="18" t="s">
        <v>61</v>
      </c>
      <c r="I67" s="3">
        <v>0.25</v>
      </c>
      <c r="J67" s="62"/>
      <c r="L67" s="56"/>
      <c r="M67" s="16"/>
      <c r="Q67"/>
      <c r="R67"/>
      <c r="S67" s="80">
        <v>42952</v>
      </c>
    </row>
    <row r="68" spans="1:19" x14ac:dyDescent="0.25">
      <c r="A68" s="22">
        <f t="shared" si="0"/>
        <v>42947</v>
      </c>
      <c r="B68" s="18" t="s">
        <v>60</v>
      </c>
      <c r="E68" s="3">
        <v>0.37</v>
      </c>
      <c r="F68" s="18" t="s">
        <v>61</v>
      </c>
      <c r="I68" s="3">
        <v>0.25</v>
      </c>
      <c r="J68" s="60"/>
      <c r="L68" s="7"/>
      <c r="M68" s="16"/>
      <c r="Q68"/>
      <c r="R68"/>
      <c r="S68" s="80">
        <v>42953</v>
      </c>
    </row>
    <row r="69" spans="1:19" x14ac:dyDescent="0.25">
      <c r="A69" s="22">
        <f t="shared" si="0"/>
        <v>42948</v>
      </c>
      <c r="B69" s="18" t="s">
        <v>60</v>
      </c>
      <c r="E69" s="3">
        <v>0.37</v>
      </c>
      <c r="F69" s="18" t="s">
        <v>61</v>
      </c>
      <c r="I69" s="3">
        <v>0.25</v>
      </c>
      <c r="J69" s="60"/>
      <c r="L69" s="7"/>
      <c r="M69" s="16"/>
      <c r="Q69"/>
      <c r="R69"/>
      <c r="S69" s="80">
        <v>42954</v>
      </c>
    </row>
    <row r="70" spans="1:19" x14ac:dyDescent="0.25">
      <c r="A70" s="22">
        <f t="shared" si="0"/>
        <v>42949</v>
      </c>
      <c r="B70" s="18" t="s">
        <v>60</v>
      </c>
      <c r="E70" s="3">
        <v>0.38</v>
      </c>
      <c r="F70" s="18" t="s">
        <v>61</v>
      </c>
      <c r="I70" s="3">
        <v>0.26</v>
      </c>
      <c r="J70" s="59"/>
      <c r="L70" s="7"/>
      <c r="M70" s="16"/>
      <c r="Q70"/>
      <c r="R70"/>
      <c r="S70" s="80">
        <v>42955</v>
      </c>
    </row>
    <row r="71" spans="1:19" x14ac:dyDescent="0.25">
      <c r="A71" s="22">
        <f t="shared" si="0"/>
        <v>42950</v>
      </c>
      <c r="B71" s="18" t="s">
        <v>60</v>
      </c>
      <c r="E71" s="3">
        <v>0.38</v>
      </c>
      <c r="F71" s="18" t="s">
        <v>61</v>
      </c>
      <c r="I71" s="3">
        <v>0.26</v>
      </c>
      <c r="J71" s="5"/>
      <c r="L71" s="7"/>
      <c r="M71" s="16"/>
      <c r="Q71"/>
      <c r="R71"/>
      <c r="S71" s="80">
        <v>42956</v>
      </c>
    </row>
    <row r="72" spans="1:19" x14ac:dyDescent="0.25">
      <c r="A72" s="22">
        <f t="shared" si="0"/>
        <v>42951</v>
      </c>
      <c r="B72" s="18" t="s">
        <v>60</v>
      </c>
      <c r="E72" s="3">
        <v>0.38</v>
      </c>
      <c r="F72" s="18" t="s">
        <v>61</v>
      </c>
      <c r="I72" s="3">
        <v>0.26</v>
      </c>
      <c r="J72" s="5"/>
      <c r="L72" s="7"/>
      <c r="M72" s="16"/>
      <c r="Q72"/>
      <c r="R72"/>
      <c r="S72" s="80">
        <v>42957</v>
      </c>
    </row>
    <row r="73" spans="1:19" x14ac:dyDescent="0.25">
      <c r="A73" s="22">
        <f t="shared" si="0"/>
        <v>42952</v>
      </c>
      <c r="B73" s="18" t="s">
        <v>60</v>
      </c>
      <c r="E73" s="3">
        <v>0.38</v>
      </c>
      <c r="F73" s="18" t="s">
        <v>61</v>
      </c>
      <c r="I73" s="3">
        <v>0.26</v>
      </c>
      <c r="J73" s="5"/>
      <c r="L73" s="7"/>
      <c r="M73" s="16"/>
      <c r="Q73"/>
      <c r="R73"/>
      <c r="S73" s="80">
        <v>42958</v>
      </c>
    </row>
    <row r="74" spans="1:19" x14ac:dyDescent="0.25">
      <c r="A74" s="22">
        <f t="shared" ref="A74:A137" si="1">+A73+1</f>
        <v>42953</v>
      </c>
      <c r="B74" s="18" t="s">
        <v>60</v>
      </c>
      <c r="E74" s="3">
        <v>0.38</v>
      </c>
      <c r="F74" s="18" t="s">
        <v>61</v>
      </c>
      <c r="I74" s="3">
        <v>0.26</v>
      </c>
      <c r="J74" s="5"/>
      <c r="L74" s="7"/>
      <c r="M74" s="16"/>
      <c r="Q74"/>
      <c r="R74"/>
      <c r="S74" s="80">
        <v>42959</v>
      </c>
    </row>
    <row r="75" spans="1:19" x14ac:dyDescent="0.25">
      <c r="A75" s="22">
        <f t="shared" si="1"/>
        <v>42954</v>
      </c>
      <c r="B75" s="18" t="s">
        <v>60</v>
      </c>
      <c r="E75" s="3">
        <v>0.38</v>
      </c>
      <c r="F75" s="18" t="s">
        <v>61</v>
      </c>
      <c r="I75" s="3">
        <v>0.26</v>
      </c>
      <c r="J75" s="5"/>
      <c r="L75" s="7"/>
      <c r="M75" s="16"/>
      <c r="Q75"/>
      <c r="R75"/>
      <c r="S75" s="80">
        <v>42960</v>
      </c>
    </row>
    <row r="76" spans="1:19" x14ac:dyDescent="0.25">
      <c r="A76" s="22">
        <f t="shared" si="1"/>
        <v>42955</v>
      </c>
      <c r="B76" s="18" t="s">
        <v>60</v>
      </c>
      <c r="E76" s="3">
        <v>0.38</v>
      </c>
      <c r="F76" s="18" t="s">
        <v>61</v>
      </c>
      <c r="I76" s="3">
        <v>0.26</v>
      </c>
      <c r="J76" s="5"/>
      <c r="L76" s="7"/>
      <c r="M76" s="16"/>
      <c r="Q76"/>
      <c r="R76"/>
      <c r="S76" s="80">
        <v>42961</v>
      </c>
    </row>
    <row r="77" spans="1:19" x14ac:dyDescent="0.25">
      <c r="A77" s="22">
        <f t="shared" si="1"/>
        <v>42956</v>
      </c>
      <c r="B77" s="18" t="s">
        <v>60</v>
      </c>
      <c r="E77" s="3">
        <v>0.38</v>
      </c>
      <c r="F77" s="18" t="s">
        <v>61</v>
      </c>
      <c r="I77" s="3">
        <v>0.26</v>
      </c>
      <c r="J77" s="5"/>
      <c r="L77" s="7"/>
      <c r="M77" s="16"/>
      <c r="Q77"/>
      <c r="R77"/>
      <c r="S77" s="80">
        <v>42962</v>
      </c>
    </row>
    <row r="78" spans="1:19" x14ac:dyDescent="0.25">
      <c r="A78" s="22">
        <f t="shared" si="1"/>
        <v>42957</v>
      </c>
      <c r="B78" s="18" t="s">
        <v>60</v>
      </c>
      <c r="E78" s="3">
        <v>0.38</v>
      </c>
      <c r="F78" s="18" t="s">
        <v>61</v>
      </c>
      <c r="I78" s="3">
        <v>0.26</v>
      </c>
      <c r="J78" s="5"/>
      <c r="L78" s="7"/>
      <c r="M78" s="16"/>
      <c r="Q78"/>
      <c r="R78"/>
      <c r="S78" s="80">
        <v>42963</v>
      </c>
    </row>
    <row r="79" spans="1:19" x14ac:dyDescent="0.25">
      <c r="A79" s="22">
        <f t="shared" si="1"/>
        <v>42958</v>
      </c>
      <c r="B79" s="18" t="s">
        <v>60</v>
      </c>
      <c r="E79" s="3">
        <v>0.38</v>
      </c>
      <c r="F79" s="18" t="s">
        <v>61</v>
      </c>
      <c r="I79" s="3">
        <v>0.26</v>
      </c>
      <c r="J79" s="5"/>
      <c r="L79" s="7"/>
      <c r="M79" s="16"/>
      <c r="Q79"/>
      <c r="R79"/>
      <c r="S79" s="80">
        <v>42964</v>
      </c>
    </row>
    <row r="80" spans="1:19" x14ac:dyDescent="0.25">
      <c r="A80" s="22">
        <f t="shared" si="1"/>
        <v>42959</v>
      </c>
      <c r="B80" s="18" t="s">
        <v>60</v>
      </c>
      <c r="E80" s="3">
        <v>0.38</v>
      </c>
      <c r="F80" s="18" t="s">
        <v>61</v>
      </c>
      <c r="I80" s="3">
        <v>0.26</v>
      </c>
      <c r="J80" s="5"/>
      <c r="L80" s="7"/>
      <c r="M80" s="16"/>
      <c r="Q80"/>
      <c r="R80"/>
      <c r="S80" s="80">
        <v>42965</v>
      </c>
    </row>
    <row r="81" spans="1:19" x14ac:dyDescent="0.25">
      <c r="A81" s="22">
        <f t="shared" si="1"/>
        <v>42960</v>
      </c>
      <c r="B81" s="18" t="s">
        <v>60</v>
      </c>
      <c r="E81" s="3">
        <v>0.38</v>
      </c>
      <c r="F81" s="18" t="s">
        <v>61</v>
      </c>
      <c r="I81" s="3">
        <v>0.26</v>
      </c>
      <c r="J81" s="5"/>
      <c r="L81" s="7"/>
      <c r="M81" s="16"/>
      <c r="Q81"/>
      <c r="R81"/>
      <c r="S81" s="80">
        <v>42966</v>
      </c>
    </row>
    <row r="82" spans="1:19" x14ac:dyDescent="0.25">
      <c r="A82" s="22">
        <f t="shared" si="1"/>
        <v>42961</v>
      </c>
      <c r="B82" s="18" t="s">
        <v>60</v>
      </c>
      <c r="E82" s="3">
        <v>0.38</v>
      </c>
      <c r="F82" s="18" t="s">
        <v>61</v>
      </c>
      <c r="I82" s="3">
        <v>0.26</v>
      </c>
      <c r="J82" s="5"/>
      <c r="L82" s="7"/>
      <c r="M82" s="16"/>
      <c r="Q82"/>
      <c r="R82"/>
      <c r="S82" s="80">
        <v>42967</v>
      </c>
    </row>
    <row r="83" spans="1:19" x14ac:dyDescent="0.25">
      <c r="A83" s="22">
        <f t="shared" si="1"/>
        <v>42962</v>
      </c>
      <c r="B83" s="18" t="s">
        <v>60</v>
      </c>
      <c r="E83" s="3">
        <v>0.38</v>
      </c>
      <c r="F83" s="18" t="s">
        <v>61</v>
      </c>
      <c r="I83" s="3">
        <v>0.26</v>
      </c>
      <c r="J83" s="5"/>
      <c r="L83" s="7"/>
      <c r="M83" s="16"/>
      <c r="Q83"/>
      <c r="R83"/>
      <c r="S83" s="80">
        <v>42968</v>
      </c>
    </row>
    <row r="84" spans="1:19" x14ac:dyDescent="0.25">
      <c r="A84" s="22">
        <f t="shared" si="1"/>
        <v>42963</v>
      </c>
      <c r="B84" s="18" t="s">
        <v>60</v>
      </c>
      <c r="E84" s="3">
        <v>0.38</v>
      </c>
      <c r="F84" s="18" t="s">
        <v>61</v>
      </c>
      <c r="I84" s="3">
        <v>0.26</v>
      </c>
      <c r="J84" s="5"/>
      <c r="L84" s="7"/>
      <c r="M84" s="16"/>
      <c r="Q84"/>
      <c r="R84"/>
      <c r="S84" s="80">
        <v>42969</v>
      </c>
    </row>
    <row r="85" spans="1:19" x14ac:dyDescent="0.25">
      <c r="A85" s="22">
        <f t="shared" si="1"/>
        <v>42964</v>
      </c>
      <c r="B85" s="18" t="s">
        <v>60</v>
      </c>
      <c r="E85" s="3">
        <v>0.38</v>
      </c>
      <c r="F85" s="18" t="s">
        <v>61</v>
      </c>
      <c r="I85" s="3">
        <v>0.26</v>
      </c>
      <c r="J85" s="5"/>
      <c r="L85" s="7"/>
      <c r="M85" s="16"/>
      <c r="Q85"/>
      <c r="R85"/>
      <c r="S85" s="80">
        <v>42970</v>
      </c>
    </row>
    <row r="86" spans="1:19" x14ac:dyDescent="0.25">
      <c r="A86" s="22">
        <f t="shared" si="1"/>
        <v>42965</v>
      </c>
      <c r="B86" s="18" t="s">
        <v>60</v>
      </c>
      <c r="E86" s="3">
        <v>0.38</v>
      </c>
      <c r="F86" s="18" t="s">
        <v>61</v>
      </c>
      <c r="I86" s="3">
        <v>0.26</v>
      </c>
      <c r="J86" s="5"/>
      <c r="L86" s="7"/>
      <c r="M86" s="16"/>
      <c r="Q86"/>
      <c r="R86"/>
      <c r="S86" s="80">
        <v>42971</v>
      </c>
    </row>
    <row r="87" spans="1:19" x14ac:dyDescent="0.25">
      <c r="A87" s="22">
        <f t="shared" si="1"/>
        <v>42966</v>
      </c>
      <c r="B87" s="18" t="s">
        <v>60</v>
      </c>
      <c r="E87" s="3">
        <v>0.38</v>
      </c>
      <c r="F87" s="18" t="s">
        <v>61</v>
      </c>
      <c r="I87" s="3">
        <v>0.26</v>
      </c>
      <c r="J87" s="5"/>
      <c r="L87" s="7"/>
      <c r="M87" s="16"/>
      <c r="Q87"/>
      <c r="R87"/>
      <c r="S87" s="80">
        <v>42972</v>
      </c>
    </row>
    <row r="88" spans="1:19" x14ac:dyDescent="0.25">
      <c r="A88" s="22">
        <f t="shared" si="1"/>
        <v>42967</v>
      </c>
      <c r="B88" s="18" t="s">
        <v>60</v>
      </c>
      <c r="E88" s="3">
        <v>0.38</v>
      </c>
      <c r="F88" s="18" t="s">
        <v>61</v>
      </c>
      <c r="I88" s="3">
        <v>0.26</v>
      </c>
      <c r="J88" s="5"/>
      <c r="L88" s="7"/>
      <c r="M88" s="16"/>
      <c r="Q88"/>
      <c r="R88"/>
      <c r="S88" s="80">
        <v>42973</v>
      </c>
    </row>
    <row r="89" spans="1:19" x14ac:dyDescent="0.25">
      <c r="A89" s="22">
        <f t="shared" si="1"/>
        <v>42968</v>
      </c>
      <c r="B89" s="18" t="s">
        <v>60</v>
      </c>
      <c r="E89" s="3">
        <v>0.38</v>
      </c>
      <c r="F89" s="18" t="s">
        <v>61</v>
      </c>
      <c r="I89" s="3">
        <v>0.26</v>
      </c>
      <c r="J89" s="5"/>
      <c r="L89" s="7"/>
      <c r="M89" s="16"/>
      <c r="Q89"/>
      <c r="R89"/>
      <c r="S89" s="80">
        <v>42974</v>
      </c>
    </row>
    <row r="90" spans="1:19" x14ac:dyDescent="0.25">
      <c r="A90" s="22">
        <f t="shared" si="1"/>
        <v>42969</v>
      </c>
      <c r="B90" s="18" t="s">
        <v>60</v>
      </c>
      <c r="E90" s="3">
        <v>0.38</v>
      </c>
      <c r="F90" s="18" t="s">
        <v>61</v>
      </c>
      <c r="I90" s="3">
        <v>0.26</v>
      </c>
      <c r="J90" s="5"/>
      <c r="L90" s="7"/>
      <c r="M90" s="16"/>
      <c r="Q90"/>
      <c r="R90"/>
      <c r="S90" s="80">
        <v>42975</v>
      </c>
    </row>
    <row r="91" spans="1:19" x14ac:dyDescent="0.25">
      <c r="A91" s="22">
        <f t="shared" si="1"/>
        <v>42970</v>
      </c>
      <c r="B91" s="18" t="s">
        <v>60</v>
      </c>
      <c r="E91" s="3">
        <v>0.38</v>
      </c>
      <c r="F91" s="18" t="s">
        <v>61</v>
      </c>
      <c r="I91" s="3">
        <v>0.26</v>
      </c>
      <c r="J91" s="5"/>
      <c r="L91" s="7"/>
      <c r="M91" s="16"/>
      <c r="Q91"/>
      <c r="R91"/>
      <c r="S91" s="80">
        <v>42976</v>
      </c>
    </row>
    <row r="92" spans="1:19" x14ac:dyDescent="0.25">
      <c r="A92" s="22">
        <f t="shared" si="1"/>
        <v>42971</v>
      </c>
      <c r="B92" s="18" t="s">
        <v>60</v>
      </c>
      <c r="E92" s="3">
        <v>0.38</v>
      </c>
      <c r="F92" s="18" t="s">
        <v>61</v>
      </c>
      <c r="I92" s="3">
        <v>0.26</v>
      </c>
      <c r="J92" s="5"/>
      <c r="L92" s="7"/>
      <c r="M92" s="16"/>
      <c r="Q92"/>
      <c r="R92"/>
      <c r="S92" s="80">
        <v>42977</v>
      </c>
    </row>
    <row r="93" spans="1:19" x14ac:dyDescent="0.25">
      <c r="A93" s="22">
        <f t="shared" si="1"/>
        <v>42972</v>
      </c>
      <c r="B93" s="18" t="s">
        <v>60</v>
      </c>
      <c r="E93" s="3">
        <v>0.38</v>
      </c>
      <c r="F93" s="18" t="s">
        <v>61</v>
      </c>
      <c r="I93" s="3">
        <v>0.26</v>
      </c>
      <c r="J93" s="5"/>
      <c r="L93" s="7"/>
      <c r="M93" s="16"/>
      <c r="Q93"/>
      <c r="R93"/>
      <c r="S93" s="80">
        <v>42978</v>
      </c>
    </row>
    <row r="94" spans="1:19" x14ac:dyDescent="0.25">
      <c r="A94" s="22">
        <f t="shared" si="1"/>
        <v>42973</v>
      </c>
      <c r="B94" s="18" t="s">
        <v>60</v>
      </c>
      <c r="E94" s="3">
        <v>0.38</v>
      </c>
      <c r="F94" s="18" t="s">
        <v>61</v>
      </c>
      <c r="I94" s="3">
        <v>0.26</v>
      </c>
      <c r="J94" s="5"/>
      <c r="L94" s="7"/>
      <c r="M94" s="16"/>
      <c r="Q94"/>
      <c r="R94"/>
      <c r="S94" s="80">
        <v>42979</v>
      </c>
    </row>
    <row r="95" spans="1:19" x14ac:dyDescent="0.25">
      <c r="A95" s="22">
        <f t="shared" si="1"/>
        <v>42974</v>
      </c>
      <c r="B95" s="18" t="s">
        <v>60</v>
      </c>
      <c r="E95" s="3">
        <v>0.38</v>
      </c>
      <c r="F95" s="18" t="s">
        <v>61</v>
      </c>
      <c r="I95" s="3">
        <v>0.26</v>
      </c>
      <c r="J95" s="5"/>
      <c r="L95" s="7"/>
      <c r="M95" s="16"/>
      <c r="Q95"/>
      <c r="R95"/>
      <c r="S95" s="80">
        <v>42980</v>
      </c>
    </row>
    <row r="96" spans="1:19" x14ac:dyDescent="0.25">
      <c r="A96" s="22">
        <f t="shared" si="1"/>
        <v>42975</v>
      </c>
      <c r="B96" s="18" t="s">
        <v>60</v>
      </c>
      <c r="E96" s="3">
        <v>0.38</v>
      </c>
      <c r="F96" s="18" t="s">
        <v>61</v>
      </c>
      <c r="I96" s="3">
        <v>0.26</v>
      </c>
      <c r="J96" s="5"/>
      <c r="L96" s="7"/>
      <c r="M96" s="16"/>
      <c r="Q96"/>
      <c r="R96"/>
      <c r="S96" s="80">
        <v>42981</v>
      </c>
    </row>
    <row r="97" spans="1:19" x14ac:dyDescent="0.25">
      <c r="A97" s="22">
        <f t="shared" si="1"/>
        <v>42976</v>
      </c>
      <c r="B97" s="18" t="s">
        <v>60</v>
      </c>
      <c r="E97" s="3">
        <v>0.38</v>
      </c>
      <c r="F97" s="18" t="s">
        <v>61</v>
      </c>
      <c r="I97" s="3">
        <v>0.26</v>
      </c>
      <c r="J97" s="5"/>
      <c r="L97" s="7"/>
      <c r="M97" s="16"/>
      <c r="Q97"/>
      <c r="R97"/>
      <c r="S97" s="80">
        <v>42982</v>
      </c>
    </row>
    <row r="98" spans="1:19" x14ac:dyDescent="0.25">
      <c r="A98" s="22">
        <f t="shared" si="1"/>
        <v>42977</v>
      </c>
      <c r="B98" s="18" t="s">
        <v>60</v>
      </c>
      <c r="E98" s="3">
        <v>0.38</v>
      </c>
      <c r="F98" s="18" t="s">
        <v>61</v>
      </c>
      <c r="I98" s="3">
        <v>0.26</v>
      </c>
      <c r="J98" s="5"/>
      <c r="L98" s="7"/>
      <c r="M98" s="16"/>
      <c r="Q98"/>
      <c r="R98"/>
      <c r="S98" s="80">
        <v>42983</v>
      </c>
    </row>
    <row r="99" spans="1:19" x14ac:dyDescent="0.25">
      <c r="A99" s="22">
        <f t="shared" si="1"/>
        <v>42978</v>
      </c>
      <c r="B99" s="18" t="s">
        <v>60</v>
      </c>
      <c r="E99" s="3">
        <v>0.38</v>
      </c>
      <c r="F99" s="18" t="s">
        <v>61</v>
      </c>
      <c r="I99" s="3">
        <v>0.26</v>
      </c>
      <c r="J99" s="5"/>
      <c r="L99" s="7"/>
      <c r="M99" s="16"/>
      <c r="Q99"/>
      <c r="R99"/>
      <c r="S99" s="80">
        <v>42984</v>
      </c>
    </row>
    <row r="100" spans="1:19" x14ac:dyDescent="0.25">
      <c r="A100" s="22">
        <f t="shared" si="1"/>
        <v>42979</v>
      </c>
      <c r="B100" s="18" t="s">
        <v>60</v>
      </c>
      <c r="E100" s="3">
        <v>0.38</v>
      </c>
      <c r="F100" s="18" t="s">
        <v>61</v>
      </c>
      <c r="I100" s="3">
        <v>0.26</v>
      </c>
      <c r="J100" s="5"/>
      <c r="L100" s="7"/>
      <c r="M100" s="16"/>
      <c r="Q100"/>
      <c r="R100"/>
      <c r="S100" s="80">
        <v>42985</v>
      </c>
    </row>
    <row r="101" spans="1:19" x14ac:dyDescent="0.25">
      <c r="A101" s="22">
        <f t="shared" si="1"/>
        <v>42980</v>
      </c>
      <c r="B101" s="18" t="s">
        <v>60</v>
      </c>
      <c r="E101" s="3">
        <v>0.39</v>
      </c>
      <c r="F101" s="18" t="s">
        <v>61</v>
      </c>
      <c r="I101" s="3">
        <v>0.27</v>
      </c>
      <c r="J101" s="5"/>
      <c r="L101" s="7"/>
      <c r="M101" s="16"/>
      <c r="Q101"/>
      <c r="R101"/>
      <c r="S101" s="80">
        <v>42986</v>
      </c>
    </row>
    <row r="102" spans="1:19" x14ac:dyDescent="0.25">
      <c r="A102" s="22">
        <f t="shared" si="1"/>
        <v>42981</v>
      </c>
      <c r="B102" s="18" t="s">
        <v>60</v>
      </c>
      <c r="E102" s="3">
        <v>0.39</v>
      </c>
      <c r="F102" s="18" t="s">
        <v>61</v>
      </c>
      <c r="I102" s="3">
        <v>0.27</v>
      </c>
      <c r="J102" s="5"/>
      <c r="L102" s="7"/>
      <c r="M102" s="16"/>
      <c r="Q102"/>
      <c r="R102"/>
      <c r="S102" s="80">
        <v>42987</v>
      </c>
    </row>
    <row r="103" spans="1:19" x14ac:dyDescent="0.25">
      <c r="A103" s="22">
        <f t="shared" si="1"/>
        <v>42982</v>
      </c>
      <c r="B103" s="18" t="s">
        <v>60</v>
      </c>
      <c r="E103" s="3">
        <v>0.39</v>
      </c>
      <c r="F103" s="18" t="s">
        <v>61</v>
      </c>
      <c r="I103" s="3">
        <v>0.27</v>
      </c>
      <c r="J103" s="5"/>
      <c r="L103" s="7"/>
      <c r="M103" s="16"/>
      <c r="Q103"/>
      <c r="R103"/>
      <c r="S103" s="80">
        <v>42988</v>
      </c>
    </row>
    <row r="104" spans="1:19" x14ac:dyDescent="0.25">
      <c r="A104" s="22">
        <f t="shared" si="1"/>
        <v>42983</v>
      </c>
      <c r="B104" s="18" t="s">
        <v>60</v>
      </c>
      <c r="E104" s="3">
        <v>0.39</v>
      </c>
      <c r="F104" s="18" t="s">
        <v>61</v>
      </c>
      <c r="I104" s="3">
        <v>0.27</v>
      </c>
      <c r="J104" s="5"/>
      <c r="L104" s="7"/>
      <c r="M104" s="16"/>
      <c r="Q104"/>
      <c r="R104"/>
      <c r="S104" s="80">
        <v>42989</v>
      </c>
    </row>
    <row r="105" spans="1:19" x14ac:dyDescent="0.25">
      <c r="A105" s="22">
        <f t="shared" si="1"/>
        <v>42984</v>
      </c>
      <c r="B105" s="18" t="s">
        <v>60</v>
      </c>
      <c r="E105" s="3">
        <v>0.39</v>
      </c>
      <c r="F105" s="18" t="s">
        <v>61</v>
      </c>
      <c r="I105" s="3">
        <v>0.27</v>
      </c>
      <c r="J105" s="5"/>
      <c r="L105" s="7"/>
      <c r="M105" s="16"/>
      <c r="Q105"/>
      <c r="R105"/>
      <c r="S105" s="80">
        <v>42990</v>
      </c>
    </row>
    <row r="106" spans="1:19" x14ac:dyDescent="0.25">
      <c r="A106" s="22">
        <f t="shared" si="1"/>
        <v>42985</v>
      </c>
      <c r="B106" s="18" t="s">
        <v>60</v>
      </c>
      <c r="E106" s="3">
        <v>0.39</v>
      </c>
      <c r="F106" s="18" t="s">
        <v>61</v>
      </c>
      <c r="I106" s="3">
        <v>0.27</v>
      </c>
      <c r="J106" s="5"/>
      <c r="L106" s="7"/>
      <c r="M106" s="16"/>
      <c r="Q106"/>
      <c r="R106"/>
      <c r="S106" s="80">
        <v>42991</v>
      </c>
    </row>
    <row r="107" spans="1:19" x14ac:dyDescent="0.25">
      <c r="A107" s="22">
        <f t="shared" si="1"/>
        <v>42986</v>
      </c>
      <c r="B107" s="18" t="s">
        <v>60</v>
      </c>
      <c r="E107" s="3">
        <v>0.39</v>
      </c>
      <c r="F107" s="18" t="s">
        <v>61</v>
      </c>
      <c r="I107" s="3">
        <v>0.27</v>
      </c>
      <c r="J107" s="5"/>
      <c r="L107" s="7"/>
      <c r="M107" s="16"/>
      <c r="Q107"/>
      <c r="R107"/>
      <c r="S107" s="80">
        <v>42992</v>
      </c>
    </row>
    <row r="108" spans="1:19" x14ac:dyDescent="0.25">
      <c r="A108" s="22">
        <f t="shared" si="1"/>
        <v>42987</v>
      </c>
      <c r="B108" s="18" t="s">
        <v>60</v>
      </c>
      <c r="E108" s="3">
        <v>0.39</v>
      </c>
      <c r="F108" s="18" t="s">
        <v>61</v>
      </c>
      <c r="I108" s="3">
        <v>0.27</v>
      </c>
      <c r="J108" s="5"/>
      <c r="L108" s="7"/>
      <c r="M108" s="16"/>
      <c r="Q108"/>
      <c r="R108"/>
      <c r="S108" s="80">
        <v>42993</v>
      </c>
    </row>
    <row r="109" spans="1:19" x14ac:dyDescent="0.25">
      <c r="A109" s="22">
        <f t="shared" si="1"/>
        <v>42988</v>
      </c>
      <c r="B109" s="18" t="s">
        <v>60</v>
      </c>
      <c r="E109" s="3">
        <v>0.39</v>
      </c>
      <c r="F109" s="18" t="s">
        <v>61</v>
      </c>
      <c r="I109" s="3">
        <v>0.27</v>
      </c>
      <c r="J109" s="5"/>
      <c r="L109" s="7"/>
      <c r="M109" s="16"/>
      <c r="Q109"/>
      <c r="R109"/>
      <c r="S109" s="80">
        <v>42994</v>
      </c>
    </row>
    <row r="110" spans="1:19" x14ac:dyDescent="0.25">
      <c r="A110" s="22">
        <f t="shared" si="1"/>
        <v>42989</v>
      </c>
      <c r="B110" s="18" t="s">
        <v>60</v>
      </c>
      <c r="E110" s="3">
        <v>0.39</v>
      </c>
      <c r="F110" s="18" t="s">
        <v>61</v>
      </c>
      <c r="I110" s="3">
        <v>0.27</v>
      </c>
      <c r="J110" s="5"/>
      <c r="L110" s="7"/>
      <c r="M110" s="16"/>
      <c r="Q110"/>
      <c r="R110"/>
      <c r="S110" s="80">
        <v>42995</v>
      </c>
    </row>
    <row r="111" spans="1:19" x14ac:dyDescent="0.25">
      <c r="A111" s="22">
        <f t="shared" si="1"/>
        <v>42990</v>
      </c>
      <c r="B111" s="18" t="s">
        <v>60</v>
      </c>
      <c r="E111" s="3">
        <v>0.39</v>
      </c>
      <c r="F111" s="18" t="s">
        <v>61</v>
      </c>
      <c r="I111" s="3">
        <v>0.27</v>
      </c>
      <c r="J111" s="5"/>
      <c r="L111" s="7"/>
      <c r="M111" s="16"/>
      <c r="Q111"/>
      <c r="R111"/>
      <c r="S111" s="80">
        <v>42996</v>
      </c>
    </row>
    <row r="112" spans="1:19" x14ac:dyDescent="0.25">
      <c r="A112" s="22">
        <f t="shared" si="1"/>
        <v>42991</v>
      </c>
      <c r="B112" s="18" t="s">
        <v>60</v>
      </c>
      <c r="E112" s="3">
        <v>0.39</v>
      </c>
      <c r="F112" s="18" t="s">
        <v>61</v>
      </c>
      <c r="I112" s="3">
        <v>0.27</v>
      </c>
      <c r="J112" s="5"/>
      <c r="L112" s="7"/>
      <c r="M112" s="16"/>
      <c r="Q112"/>
      <c r="R112"/>
      <c r="S112" s="80">
        <v>42997</v>
      </c>
    </row>
    <row r="113" spans="1:19" x14ac:dyDescent="0.25">
      <c r="A113" s="22">
        <f t="shared" si="1"/>
        <v>42992</v>
      </c>
      <c r="B113" s="18" t="s">
        <v>60</v>
      </c>
      <c r="E113" s="3">
        <v>0.39</v>
      </c>
      <c r="F113" s="18" t="s">
        <v>61</v>
      </c>
      <c r="I113" s="3">
        <v>0.27</v>
      </c>
      <c r="J113" s="5"/>
      <c r="L113" s="7"/>
      <c r="M113" s="16"/>
      <c r="Q113"/>
      <c r="R113"/>
      <c r="S113" s="80">
        <v>42998</v>
      </c>
    </row>
    <row r="114" spans="1:19" x14ac:dyDescent="0.25">
      <c r="A114" s="22">
        <f t="shared" si="1"/>
        <v>42993</v>
      </c>
      <c r="B114" s="18" t="s">
        <v>60</v>
      </c>
      <c r="E114" s="3">
        <v>0.39</v>
      </c>
      <c r="F114" s="18" t="s">
        <v>61</v>
      </c>
      <c r="I114" s="3">
        <v>0.27</v>
      </c>
      <c r="J114" s="5"/>
      <c r="L114" s="7"/>
      <c r="M114" s="16"/>
      <c r="Q114"/>
      <c r="R114"/>
      <c r="S114" s="80">
        <v>42999</v>
      </c>
    </row>
    <row r="115" spans="1:19" x14ac:dyDescent="0.25">
      <c r="A115" s="22">
        <f t="shared" si="1"/>
        <v>42994</v>
      </c>
      <c r="B115" s="18" t="s">
        <v>60</v>
      </c>
      <c r="E115" s="3">
        <v>0.39</v>
      </c>
      <c r="F115" s="18" t="s">
        <v>61</v>
      </c>
      <c r="I115" s="3">
        <v>0.27</v>
      </c>
      <c r="J115" s="5"/>
      <c r="L115" s="7"/>
      <c r="M115" s="16"/>
      <c r="Q115"/>
      <c r="R115"/>
      <c r="S115" s="80">
        <v>43000</v>
      </c>
    </row>
    <row r="116" spans="1:19" x14ac:dyDescent="0.25">
      <c r="A116" s="22">
        <f t="shared" si="1"/>
        <v>42995</v>
      </c>
      <c r="B116" s="18" t="s">
        <v>60</v>
      </c>
      <c r="E116" s="3">
        <v>0.39</v>
      </c>
      <c r="F116" s="18" t="s">
        <v>61</v>
      </c>
      <c r="I116" s="3">
        <v>0.27</v>
      </c>
      <c r="J116" s="5"/>
      <c r="L116" s="7"/>
      <c r="M116" s="16"/>
      <c r="Q116"/>
      <c r="R116"/>
      <c r="S116" s="80">
        <v>43001</v>
      </c>
    </row>
    <row r="117" spans="1:19" x14ac:dyDescent="0.25">
      <c r="A117" s="22">
        <f t="shared" si="1"/>
        <v>42996</v>
      </c>
      <c r="B117" s="18" t="s">
        <v>60</v>
      </c>
      <c r="E117" s="3">
        <v>0.39</v>
      </c>
      <c r="F117" s="18" t="s">
        <v>61</v>
      </c>
      <c r="I117" s="3">
        <v>0.27</v>
      </c>
      <c r="J117" s="5"/>
      <c r="L117" s="7"/>
      <c r="M117" s="16"/>
      <c r="Q117"/>
      <c r="R117"/>
      <c r="S117" s="80">
        <v>43002</v>
      </c>
    </row>
    <row r="118" spans="1:19" x14ac:dyDescent="0.25">
      <c r="A118" s="22">
        <f t="shared" si="1"/>
        <v>42997</v>
      </c>
      <c r="B118" s="18" t="s">
        <v>60</v>
      </c>
      <c r="E118" s="3">
        <v>0.39</v>
      </c>
      <c r="F118" s="18" t="s">
        <v>61</v>
      </c>
      <c r="I118" s="3">
        <v>0.27</v>
      </c>
      <c r="J118" s="5"/>
      <c r="L118" s="7"/>
      <c r="M118" s="16"/>
      <c r="Q118"/>
      <c r="R118"/>
      <c r="S118" s="80">
        <v>43003</v>
      </c>
    </row>
    <row r="119" spans="1:19" x14ac:dyDescent="0.25">
      <c r="A119" s="22">
        <f t="shared" si="1"/>
        <v>42998</v>
      </c>
      <c r="B119" s="18" t="s">
        <v>60</v>
      </c>
      <c r="E119" s="3">
        <v>0.39</v>
      </c>
      <c r="F119" s="18" t="s">
        <v>61</v>
      </c>
      <c r="I119" s="3">
        <v>0.27</v>
      </c>
      <c r="J119" s="5"/>
      <c r="L119" s="7"/>
      <c r="M119" s="16"/>
      <c r="Q119"/>
      <c r="R119"/>
      <c r="S119" s="80">
        <v>43004</v>
      </c>
    </row>
    <row r="120" spans="1:19" x14ac:dyDescent="0.25">
      <c r="A120" s="22">
        <f t="shared" si="1"/>
        <v>42999</v>
      </c>
      <c r="B120" s="18" t="s">
        <v>60</v>
      </c>
      <c r="E120" s="3">
        <v>0.39</v>
      </c>
      <c r="F120" s="18" t="s">
        <v>61</v>
      </c>
      <c r="I120" s="3">
        <v>0.27</v>
      </c>
      <c r="J120" s="5"/>
      <c r="L120" s="7"/>
      <c r="M120" s="16"/>
      <c r="Q120"/>
      <c r="R120"/>
      <c r="S120" s="80">
        <v>43005</v>
      </c>
    </row>
    <row r="121" spans="1:19" x14ac:dyDescent="0.25">
      <c r="A121" s="22">
        <f t="shared" si="1"/>
        <v>43000</v>
      </c>
      <c r="B121" s="18" t="s">
        <v>60</v>
      </c>
      <c r="E121" s="3">
        <v>0.39</v>
      </c>
      <c r="F121" s="18" t="s">
        <v>61</v>
      </c>
      <c r="I121" s="3">
        <v>0.27</v>
      </c>
      <c r="J121" s="5"/>
      <c r="L121" s="7"/>
      <c r="M121" s="16"/>
      <c r="Q121"/>
      <c r="R121"/>
      <c r="S121" s="80">
        <v>43006</v>
      </c>
    </row>
    <row r="122" spans="1:19" x14ac:dyDescent="0.25">
      <c r="A122" s="22">
        <f t="shared" si="1"/>
        <v>43001</v>
      </c>
      <c r="B122" s="18" t="s">
        <v>60</v>
      </c>
      <c r="E122" s="3">
        <v>0.39</v>
      </c>
      <c r="F122" s="18" t="s">
        <v>61</v>
      </c>
      <c r="I122" s="3">
        <v>0.27</v>
      </c>
      <c r="J122" s="5"/>
      <c r="L122" s="7"/>
      <c r="M122" s="16"/>
      <c r="Q122"/>
      <c r="R122"/>
      <c r="S122" s="80">
        <v>43007</v>
      </c>
    </row>
    <row r="123" spans="1:19" x14ac:dyDescent="0.25">
      <c r="A123" s="22">
        <f t="shared" si="1"/>
        <v>43002</v>
      </c>
      <c r="B123" s="18" t="s">
        <v>60</v>
      </c>
      <c r="E123" s="3">
        <v>0.39</v>
      </c>
      <c r="F123" s="18" t="s">
        <v>61</v>
      </c>
      <c r="I123" s="3">
        <v>0.27</v>
      </c>
      <c r="J123" s="5"/>
      <c r="L123" s="7"/>
      <c r="M123" s="16"/>
      <c r="Q123"/>
      <c r="R123"/>
      <c r="S123" s="80">
        <v>43008</v>
      </c>
    </row>
    <row r="124" spans="1:19" x14ac:dyDescent="0.25">
      <c r="A124" s="22">
        <f t="shared" si="1"/>
        <v>43003</v>
      </c>
      <c r="B124" s="18" t="s">
        <v>60</v>
      </c>
      <c r="E124" s="3">
        <v>0.39</v>
      </c>
      <c r="F124" s="18" t="s">
        <v>61</v>
      </c>
      <c r="I124" s="3">
        <v>0.27</v>
      </c>
      <c r="J124" s="5"/>
      <c r="L124" s="7"/>
      <c r="M124" s="16"/>
      <c r="Q124"/>
      <c r="R124"/>
      <c r="S124" s="80">
        <v>43009</v>
      </c>
    </row>
    <row r="125" spans="1:19" x14ac:dyDescent="0.25">
      <c r="A125" s="22">
        <f t="shared" si="1"/>
        <v>43004</v>
      </c>
      <c r="B125" s="18" t="s">
        <v>60</v>
      </c>
      <c r="E125" s="3">
        <v>0.39</v>
      </c>
      <c r="F125" s="18" t="s">
        <v>61</v>
      </c>
      <c r="I125" s="3">
        <v>0.27</v>
      </c>
      <c r="J125" s="5"/>
      <c r="L125" s="7"/>
      <c r="M125" s="16"/>
      <c r="Q125"/>
      <c r="R125"/>
      <c r="S125" s="80">
        <v>43010</v>
      </c>
    </row>
    <row r="126" spans="1:19" x14ac:dyDescent="0.25">
      <c r="A126" s="22">
        <f t="shared" si="1"/>
        <v>43005</v>
      </c>
      <c r="B126" s="18" t="s">
        <v>60</v>
      </c>
      <c r="E126" s="3">
        <v>0.39</v>
      </c>
      <c r="F126" s="18" t="s">
        <v>61</v>
      </c>
      <c r="I126" s="3">
        <v>0.27</v>
      </c>
      <c r="J126" s="5"/>
      <c r="L126" s="7"/>
      <c r="M126" s="16"/>
      <c r="Q126"/>
      <c r="R126"/>
      <c r="S126" s="80">
        <v>43011</v>
      </c>
    </row>
    <row r="127" spans="1:19" x14ac:dyDescent="0.25">
      <c r="A127" s="22">
        <f t="shared" si="1"/>
        <v>43006</v>
      </c>
      <c r="B127" s="18" t="s">
        <v>60</v>
      </c>
      <c r="E127" s="3">
        <v>0.39</v>
      </c>
      <c r="F127" s="18" t="s">
        <v>61</v>
      </c>
      <c r="I127" s="3">
        <v>0.27</v>
      </c>
      <c r="J127" s="5"/>
      <c r="L127" s="7"/>
      <c r="M127" s="16"/>
      <c r="Q127"/>
      <c r="R127"/>
      <c r="S127" s="80">
        <v>43012</v>
      </c>
    </row>
    <row r="128" spans="1:19" x14ac:dyDescent="0.25">
      <c r="A128" s="22">
        <f t="shared" si="1"/>
        <v>43007</v>
      </c>
      <c r="B128" s="18" t="s">
        <v>60</v>
      </c>
      <c r="E128" s="3">
        <v>0.39</v>
      </c>
      <c r="F128" s="18" t="s">
        <v>61</v>
      </c>
      <c r="I128" s="3">
        <v>0.27</v>
      </c>
      <c r="J128" s="5"/>
      <c r="L128" s="7"/>
      <c r="M128" s="16"/>
      <c r="Q128"/>
      <c r="R128"/>
      <c r="S128" s="80">
        <v>43013</v>
      </c>
    </row>
    <row r="129" spans="1:19" x14ac:dyDescent="0.25">
      <c r="A129" s="22">
        <f t="shared" si="1"/>
        <v>43008</v>
      </c>
      <c r="B129" s="18" t="s">
        <v>60</v>
      </c>
      <c r="E129" s="3">
        <v>0.39</v>
      </c>
      <c r="F129" s="18" t="s">
        <v>61</v>
      </c>
      <c r="I129" s="3">
        <v>0.27</v>
      </c>
      <c r="J129" s="5"/>
      <c r="L129" s="7"/>
      <c r="M129" s="16"/>
      <c r="Q129"/>
      <c r="R129"/>
      <c r="S129" s="80">
        <v>43014</v>
      </c>
    </row>
    <row r="130" spans="1:19" x14ac:dyDescent="0.25">
      <c r="A130" s="22">
        <f t="shared" si="1"/>
        <v>43009</v>
      </c>
      <c r="B130" s="18" t="s">
        <v>60</v>
      </c>
      <c r="E130" s="3">
        <v>0.39</v>
      </c>
      <c r="F130" s="18" t="s">
        <v>61</v>
      </c>
      <c r="I130" s="3">
        <v>0.27</v>
      </c>
      <c r="J130" s="5"/>
      <c r="L130" s="7"/>
      <c r="M130" s="16"/>
      <c r="Q130"/>
      <c r="R130"/>
      <c r="S130" s="80">
        <v>43015</v>
      </c>
    </row>
    <row r="131" spans="1:19" x14ac:dyDescent="0.25">
      <c r="A131" s="22">
        <f t="shared" si="1"/>
        <v>43010</v>
      </c>
      <c r="B131" s="18" t="s">
        <v>60</v>
      </c>
      <c r="E131" s="3">
        <v>0.4</v>
      </c>
      <c r="F131" s="18" t="s">
        <v>61</v>
      </c>
      <c r="I131" s="3">
        <v>0.28000000000000003</v>
      </c>
      <c r="J131" s="5"/>
      <c r="L131" s="7"/>
      <c r="M131" s="16"/>
      <c r="Q131"/>
      <c r="R131"/>
      <c r="S131" s="80">
        <v>43016</v>
      </c>
    </row>
    <row r="132" spans="1:19" x14ac:dyDescent="0.25">
      <c r="A132" s="22">
        <f t="shared" si="1"/>
        <v>43011</v>
      </c>
      <c r="B132" s="18" t="s">
        <v>60</v>
      </c>
      <c r="E132" s="3">
        <v>0.4</v>
      </c>
      <c r="F132" s="18" t="s">
        <v>61</v>
      </c>
      <c r="I132" s="3">
        <v>0.28000000000000003</v>
      </c>
      <c r="J132" s="5"/>
      <c r="L132" s="7"/>
      <c r="M132" s="16"/>
      <c r="Q132"/>
      <c r="R132"/>
      <c r="S132" s="80">
        <v>43017</v>
      </c>
    </row>
    <row r="133" spans="1:19" x14ac:dyDescent="0.25">
      <c r="A133" s="22">
        <f t="shared" si="1"/>
        <v>43012</v>
      </c>
      <c r="B133" s="18" t="s">
        <v>60</v>
      </c>
      <c r="E133" s="3">
        <v>0.4</v>
      </c>
      <c r="F133" s="18" t="s">
        <v>61</v>
      </c>
      <c r="I133" s="3">
        <v>0.28000000000000003</v>
      </c>
      <c r="J133" s="5"/>
      <c r="L133" s="7"/>
      <c r="M133" s="16"/>
      <c r="Q133"/>
      <c r="R133"/>
      <c r="S133" s="80">
        <v>43018</v>
      </c>
    </row>
    <row r="134" spans="1:19" x14ac:dyDescent="0.25">
      <c r="A134" s="22">
        <f t="shared" si="1"/>
        <v>43013</v>
      </c>
      <c r="B134" s="18" t="s">
        <v>60</v>
      </c>
      <c r="E134" s="3">
        <v>0.4</v>
      </c>
      <c r="F134" s="18" t="s">
        <v>61</v>
      </c>
      <c r="I134" s="3">
        <v>0.28000000000000003</v>
      </c>
      <c r="J134" s="5"/>
      <c r="L134" s="7"/>
      <c r="M134" s="16"/>
      <c r="Q134"/>
      <c r="R134"/>
      <c r="S134" s="80">
        <v>43019</v>
      </c>
    </row>
    <row r="135" spans="1:19" x14ac:dyDescent="0.25">
      <c r="A135" s="22">
        <f t="shared" si="1"/>
        <v>43014</v>
      </c>
      <c r="B135" s="18" t="s">
        <v>60</v>
      </c>
      <c r="E135" s="3">
        <v>0.4</v>
      </c>
      <c r="F135" s="18" t="s">
        <v>61</v>
      </c>
      <c r="I135" s="3">
        <v>0.28000000000000003</v>
      </c>
      <c r="J135" s="5"/>
      <c r="L135" s="7"/>
      <c r="M135" s="16"/>
      <c r="Q135"/>
      <c r="R135"/>
      <c r="S135" s="80">
        <v>43020</v>
      </c>
    </row>
    <row r="136" spans="1:19" x14ac:dyDescent="0.25">
      <c r="A136" s="22">
        <f t="shared" si="1"/>
        <v>43015</v>
      </c>
      <c r="B136" s="18" t="s">
        <v>60</v>
      </c>
      <c r="E136" s="3">
        <v>0.4</v>
      </c>
      <c r="F136" s="18" t="s">
        <v>61</v>
      </c>
      <c r="I136" s="3">
        <v>0.28000000000000003</v>
      </c>
      <c r="J136" s="5"/>
      <c r="L136" s="7"/>
      <c r="M136" s="16"/>
      <c r="Q136"/>
      <c r="R136"/>
      <c r="S136" s="80">
        <v>43021</v>
      </c>
    </row>
    <row r="137" spans="1:19" x14ac:dyDescent="0.25">
      <c r="A137" s="22">
        <f t="shared" si="1"/>
        <v>43016</v>
      </c>
      <c r="B137" s="18" t="s">
        <v>60</v>
      </c>
      <c r="E137" s="3">
        <v>0.4</v>
      </c>
      <c r="F137" s="18" t="s">
        <v>61</v>
      </c>
      <c r="I137" s="3">
        <v>0.28000000000000003</v>
      </c>
      <c r="J137" s="5"/>
      <c r="L137" s="7"/>
      <c r="M137" s="16"/>
      <c r="Q137"/>
      <c r="R137"/>
      <c r="S137" s="80">
        <v>43022</v>
      </c>
    </row>
    <row r="138" spans="1:19" x14ac:dyDescent="0.25">
      <c r="A138" s="22">
        <f t="shared" ref="A138:A201" si="2">+A137+1</f>
        <v>43017</v>
      </c>
      <c r="B138" s="18" t="s">
        <v>60</v>
      </c>
      <c r="E138" s="3">
        <v>0.4</v>
      </c>
      <c r="F138" s="18" t="s">
        <v>61</v>
      </c>
      <c r="I138" s="3">
        <v>0.28000000000000003</v>
      </c>
      <c r="J138" s="5"/>
      <c r="L138" s="7"/>
      <c r="M138" s="16"/>
      <c r="Q138"/>
      <c r="R138"/>
      <c r="S138" s="80">
        <v>43023</v>
      </c>
    </row>
    <row r="139" spans="1:19" x14ac:dyDescent="0.25">
      <c r="A139" s="22">
        <f t="shared" si="2"/>
        <v>43018</v>
      </c>
      <c r="B139" s="18" t="s">
        <v>60</v>
      </c>
      <c r="E139" s="3">
        <v>0.4</v>
      </c>
      <c r="F139" s="18" t="s">
        <v>61</v>
      </c>
      <c r="I139" s="3">
        <v>0.28000000000000003</v>
      </c>
      <c r="J139" s="5"/>
      <c r="L139" s="7"/>
      <c r="M139" s="16"/>
      <c r="Q139"/>
      <c r="R139"/>
      <c r="S139" s="80">
        <v>43024</v>
      </c>
    </row>
    <row r="140" spans="1:19" x14ac:dyDescent="0.25">
      <c r="A140" s="22">
        <f t="shared" si="2"/>
        <v>43019</v>
      </c>
      <c r="B140" s="18" t="s">
        <v>60</v>
      </c>
      <c r="E140" s="3">
        <v>0.4</v>
      </c>
      <c r="F140" s="18" t="s">
        <v>61</v>
      </c>
      <c r="I140" s="3">
        <v>0.28000000000000003</v>
      </c>
      <c r="J140" s="5"/>
      <c r="L140" s="7"/>
      <c r="M140" s="16"/>
      <c r="Q140"/>
      <c r="R140"/>
      <c r="S140" s="80">
        <v>43025</v>
      </c>
    </row>
    <row r="141" spans="1:19" x14ac:dyDescent="0.25">
      <c r="A141" s="22">
        <f t="shared" si="2"/>
        <v>43020</v>
      </c>
      <c r="B141" s="18" t="s">
        <v>60</v>
      </c>
      <c r="E141" s="3">
        <v>0.4</v>
      </c>
      <c r="F141" s="18" t="s">
        <v>61</v>
      </c>
      <c r="I141" s="3">
        <v>0.28000000000000003</v>
      </c>
      <c r="J141" s="5"/>
      <c r="L141" s="7"/>
      <c r="M141" s="16"/>
      <c r="Q141"/>
      <c r="R141"/>
      <c r="S141" s="80">
        <v>43026</v>
      </c>
    </row>
    <row r="142" spans="1:19" x14ac:dyDescent="0.25">
      <c r="A142" s="22">
        <f t="shared" si="2"/>
        <v>43021</v>
      </c>
      <c r="B142" s="18" t="s">
        <v>60</v>
      </c>
      <c r="E142" s="3">
        <v>0.4</v>
      </c>
      <c r="F142" s="18" t="s">
        <v>61</v>
      </c>
      <c r="I142" s="3">
        <v>0.28000000000000003</v>
      </c>
      <c r="J142" s="5"/>
      <c r="L142" s="7"/>
      <c r="M142" s="16"/>
      <c r="Q142"/>
      <c r="R142"/>
      <c r="S142" s="80">
        <v>43027</v>
      </c>
    </row>
    <row r="143" spans="1:19" x14ac:dyDescent="0.25">
      <c r="A143" s="22">
        <f t="shared" si="2"/>
        <v>43022</v>
      </c>
      <c r="B143" s="18" t="s">
        <v>60</v>
      </c>
      <c r="E143" s="3">
        <v>0.4</v>
      </c>
      <c r="F143" s="18" t="s">
        <v>61</v>
      </c>
      <c r="I143" s="3">
        <v>0.28000000000000003</v>
      </c>
      <c r="J143" s="5"/>
      <c r="L143" s="7"/>
      <c r="M143" s="16"/>
      <c r="Q143"/>
      <c r="R143"/>
      <c r="S143" s="80">
        <v>43028</v>
      </c>
    </row>
    <row r="144" spans="1:19" x14ac:dyDescent="0.25">
      <c r="A144" s="22">
        <f t="shared" si="2"/>
        <v>43023</v>
      </c>
      <c r="B144" s="18" t="s">
        <v>60</v>
      </c>
      <c r="E144" s="3">
        <v>0.4</v>
      </c>
      <c r="F144" s="18" t="s">
        <v>61</v>
      </c>
      <c r="I144" s="3">
        <v>0.28000000000000003</v>
      </c>
      <c r="J144" s="5"/>
      <c r="L144" s="7"/>
      <c r="M144" s="16"/>
      <c r="Q144"/>
      <c r="R144"/>
      <c r="S144" s="80">
        <v>43029</v>
      </c>
    </row>
    <row r="145" spans="1:19" x14ac:dyDescent="0.25">
      <c r="A145" s="22">
        <f t="shared" si="2"/>
        <v>43024</v>
      </c>
      <c r="B145" s="18" t="s">
        <v>60</v>
      </c>
      <c r="E145" s="3">
        <v>0.4</v>
      </c>
      <c r="F145" s="18" t="s">
        <v>61</v>
      </c>
      <c r="I145" s="3">
        <v>0.28000000000000003</v>
      </c>
      <c r="J145" s="5"/>
      <c r="L145" s="7"/>
      <c r="M145" s="16"/>
      <c r="Q145"/>
      <c r="R145"/>
      <c r="S145" s="80">
        <v>43030</v>
      </c>
    </row>
    <row r="146" spans="1:19" x14ac:dyDescent="0.25">
      <c r="A146" s="22">
        <f t="shared" si="2"/>
        <v>43025</v>
      </c>
      <c r="B146" s="18" t="s">
        <v>60</v>
      </c>
      <c r="E146" s="3">
        <v>0.4</v>
      </c>
      <c r="F146" s="18" t="s">
        <v>61</v>
      </c>
      <c r="I146" s="3">
        <v>0.28000000000000003</v>
      </c>
      <c r="J146" s="5"/>
      <c r="L146" s="7"/>
      <c r="M146" s="16"/>
      <c r="Q146"/>
      <c r="R146"/>
      <c r="S146" s="80">
        <v>43031</v>
      </c>
    </row>
    <row r="147" spans="1:19" x14ac:dyDescent="0.25">
      <c r="A147" s="22">
        <f t="shared" si="2"/>
        <v>43026</v>
      </c>
      <c r="B147" s="18" t="s">
        <v>60</v>
      </c>
      <c r="E147" s="3">
        <v>0.4</v>
      </c>
      <c r="F147" s="18" t="s">
        <v>61</v>
      </c>
      <c r="I147" s="3">
        <v>0.28000000000000003</v>
      </c>
      <c r="J147" s="5"/>
      <c r="L147" s="7"/>
      <c r="M147" s="16"/>
      <c r="Q147"/>
      <c r="R147"/>
      <c r="S147" s="80">
        <v>43032</v>
      </c>
    </row>
    <row r="148" spans="1:19" x14ac:dyDescent="0.25">
      <c r="A148" s="22">
        <f t="shared" si="2"/>
        <v>43027</v>
      </c>
      <c r="B148" s="18" t="s">
        <v>60</v>
      </c>
      <c r="E148" s="3">
        <v>0.4</v>
      </c>
      <c r="F148" s="18" t="s">
        <v>61</v>
      </c>
      <c r="I148" s="3">
        <v>0.28000000000000003</v>
      </c>
      <c r="J148" s="5"/>
      <c r="L148" s="7"/>
      <c r="M148" s="16"/>
      <c r="Q148"/>
      <c r="R148"/>
      <c r="S148" s="80">
        <v>43033</v>
      </c>
    </row>
    <row r="149" spans="1:19" x14ac:dyDescent="0.25">
      <c r="A149" s="22">
        <f t="shared" si="2"/>
        <v>43028</v>
      </c>
      <c r="B149" s="18" t="s">
        <v>60</v>
      </c>
      <c r="E149" s="3">
        <v>0.4</v>
      </c>
      <c r="F149" s="18" t="s">
        <v>61</v>
      </c>
      <c r="I149" s="3">
        <v>0.28000000000000003</v>
      </c>
      <c r="J149" s="5"/>
      <c r="L149" s="7"/>
      <c r="M149" s="16"/>
      <c r="Q149"/>
      <c r="R149"/>
      <c r="S149" s="80">
        <v>43034</v>
      </c>
    </row>
    <row r="150" spans="1:19" x14ac:dyDescent="0.25">
      <c r="A150" s="22">
        <f t="shared" si="2"/>
        <v>43029</v>
      </c>
      <c r="B150" s="18" t="s">
        <v>60</v>
      </c>
      <c r="E150" s="3">
        <v>0.4</v>
      </c>
      <c r="F150" s="18" t="s">
        <v>61</v>
      </c>
      <c r="I150" s="3">
        <v>0.28000000000000003</v>
      </c>
      <c r="J150" s="5"/>
      <c r="L150" s="7"/>
      <c r="M150" s="16"/>
      <c r="Q150"/>
      <c r="R150"/>
      <c r="S150" s="80">
        <v>43035</v>
      </c>
    </row>
    <row r="151" spans="1:19" x14ac:dyDescent="0.25">
      <c r="A151" s="22">
        <f t="shared" si="2"/>
        <v>43030</v>
      </c>
      <c r="B151" s="18" t="s">
        <v>60</v>
      </c>
      <c r="E151" s="3">
        <v>0.4</v>
      </c>
      <c r="F151" s="18" t="s">
        <v>61</v>
      </c>
      <c r="I151" s="3">
        <v>0.28000000000000003</v>
      </c>
      <c r="J151" s="5"/>
      <c r="L151" s="7"/>
      <c r="M151" s="16"/>
      <c r="Q151"/>
      <c r="R151"/>
      <c r="S151" s="80">
        <v>43036</v>
      </c>
    </row>
    <row r="152" spans="1:19" x14ac:dyDescent="0.25">
      <c r="A152" s="22">
        <f t="shared" si="2"/>
        <v>43031</v>
      </c>
      <c r="B152" s="18" t="s">
        <v>60</v>
      </c>
      <c r="E152" s="3">
        <v>0.4</v>
      </c>
      <c r="F152" s="18" t="s">
        <v>61</v>
      </c>
      <c r="I152" s="3">
        <v>0.28000000000000003</v>
      </c>
      <c r="J152" s="5"/>
      <c r="L152" s="7"/>
      <c r="M152" s="16"/>
      <c r="Q152"/>
      <c r="R152"/>
      <c r="S152" s="80">
        <v>43037</v>
      </c>
    </row>
    <row r="153" spans="1:19" x14ac:dyDescent="0.25">
      <c r="A153" s="22">
        <f t="shared" si="2"/>
        <v>43032</v>
      </c>
      <c r="B153" s="18" t="s">
        <v>60</v>
      </c>
      <c r="E153" s="3">
        <v>0.4</v>
      </c>
      <c r="F153" s="18" t="s">
        <v>61</v>
      </c>
      <c r="I153" s="3">
        <v>0.28000000000000003</v>
      </c>
      <c r="J153" s="5"/>
      <c r="L153" s="7"/>
      <c r="M153" s="16"/>
      <c r="Q153"/>
      <c r="R153"/>
      <c r="S153" s="80">
        <v>43038</v>
      </c>
    </row>
    <row r="154" spans="1:19" x14ac:dyDescent="0.25">
      <c r="A154" s="22">
        <f t="shared" si="2"/>
        <v>43033</v>
      </c>
      <c r="B154" s="18" t="s">
        <v>60</v>
      </c>
      <c r="E154" s="3">
        <v>0.4</v>
      </c>
      <c r="F154" s="18" t="s">
        <v>61</v>
      </c>
      <c r="I154" s="3">
        <v>0.28000000000000003</v>
      </c>
      <c r="J154" s="5"/>
      <c r="L154" s="7"/>
      <c r="M154" s="16"/>
      <c r="Q154"/>
      <c r="R154"/>
      <c r="S154" s="80">
        <v>43039</v>
      </c>
    </row>
    <row r="155" spans="1:19" x14ac:dyDescent="0.25">
      <c r="A155" s="22">
        <f t="shared" si="2"/>
        <v>43034</v>
      </c>
      <c r="B155" s="18" t="s">
        <v>60</v>
      </c>
      <c r="E155" s="3">
        <v>0.4</v>
      </c>
      <c r="F155" s="18" t="s">
        <v>61</v>
      </c>
      <c r="I155" s="3">
        <v>0.28000000000000003</v>
      </c>
      <c r="J155" s="5"/>
      <c r="L155" s="7"/>
      <c r="M155" s="16"/>
      <c r="Q155"/>
      <c r="R155"/>
      <c r="S155" s="80">
        <v>43040</v>
      </c>
    </row>
    <row r="156" spans="1:19" x14ac:dyDescent="0.25">
      <c r="A156" s="22">
        <f t="shared" si="2"/>
        <v>43035</v>
      </c>
      <c r="B156" s="18" t="s">
        <v>60</v>
      </c>
      <c r="E156" s="3">
        <v>0.4</v>
      </c>
      <c r="F156" s="18" t="s">
        <v>61</v>
      </c>
      <c r="I156" s="3">
        <v>0.28000000000000003</v>
      </c>
      <c r="J156" s="5"/>
      <c r="L156" s="8"/>
      <c r="M156" s="16"/>
      <c r="Q156"/>
      <c r="R156"/>
      <c r="S156" s="80">
        <v>43041</v>
      </c>
    </row>
    <row r="157" spans="1:19" x14ac:dyDescent="0.25">
      <c r="A157" s="22">
        <f t="shared" si="2"/>
        <v>43036</v>
      </c>
      <c r="B157" s="18" t="s">
        <v>60</v>
      </c>
      <c r="E157" s="3">
        <v>0.4</v>
      </c>
      <c r="F157" s="18" t="s">
        <v>61</v>
      </c>
      <c r="I157" s="3">
        <v>0.28000000000000003</v>
      </c>
      <c r="J157" s="5"/>
      <c r="L157" s="8"/>
      <c r="M157" s="16"/>
      <c r="Q157"/>
      <c r="R157"/>
      <c r="S157" s="80">
        <v>43042</v>
      </c>
    </row>
    <row r="158" spans="1:19" x14ac:dyDescent="0.25">
      <c r="A158" s="22">
        <f t="shared" si="2"/>
        <v>43037</v>
      </c>
      <c r="B158" s="18" t="s">
        <v>60</v>
      </c>
      <c r="E158" s="3">
        <v>0.4</v>
      </c>
      <c r="F158" s="18" t="s">
        <v>61</v>
      </c>
      <c r="I158" s="3">
        <v>0.28000000000000003</v>
      </c>
      <c r="J158" s="5"/>
      <c r="L158" s="8"/>
      <c r="M158" s="16"/>
      <c r="Q158"/>
      <c r="R158"/>
      <c r="S158" s="80">
        <v>43043</v>
      </c>
    </row>
    <row r="159" spans="1:19" x14ac:dyDescent="0.25">
      <c r="A159" s="22">
        <f t="shared" si="2"/>
        <v>43038</v>
      </c>
      <c r="B159" s="18" t="s">
        <v>60</v>
      </c>
      <c r="E159" s="3">
        <v>0.4</v>
      </c>
      <c r="F159" s="18" t="s">
        <v>61</v>
      </c>
      <c r="I159" s="3">
        <v>0.28000000000000003</v>
      </c>
      <c r="J159" s="5"/>
      <c r="L159" s="8"/>
      <c r="M159" s="16"/>
      <c r="Q159"/>
      <c r="R159"/>
      <c r="S159" s="80">
        <v>43044</v>
      </c>
    </row>
    <row r="160" spans="1:19" x14ac:dyDescent="0.25">
      <c r="A160" s="22">
        <f t="shared" si="2"/>
        <v>43039</v>
      </c>
      <c r="B160" s="18" t="s">
        <v>60</v>
      </c>
      <c r="E160" s="3">
        <v>0.4</v>
      </c>
      <c r="F160" s="18" t="s">
        <v>61</v>
      </c>
      <c r="I160" s="3">
        <v>0.28000000000000003</v>
      </c>
      <c r="J160" s="5"/>
      <c r="L160" s="8"/>
      <c r="M160" s="16"/>
      <c r="Q160"/>
      <c r="R160"/>
      <c r="S160" s="80">
        <v>43045</v>
      </c>
    </row>
    <row r="161" spans="1:19" x14ac:dyDescent="0.25">
      <c r="A161" s="22">
        <f t="shared" si="2"/>
        <v>43040</v>
      </c>
      <c r="B161" s="18" t="s">
        <v>60</v>
      </c>
      <c r="E161" s="3">
        <v>0.4</v>
      </c>
      <c r="F161" s="18" t="s">
        <v>61</v>
      </c>
      <c r="I161" s="3">
        <v>0.28000000000000003</v>
      </c>
      <c r="J161" s="5"/>
      <c r="L161" s="8"/>
      <c r="M161" s="16"/>
      <c r="Q161"/>
      <c r="R161"/>
      <c r="S161" s="80">
        <v>43046</v>
      </c>
    </row>
    <row r="162" spans="1:19" x14ac:dyDescent="0.25">
      <c r="A162" s="22">
        <f t="shared" si="2"/>
        <v>43041</v>
      </c>
      <c r="B162" s="18" t="s">
        <v>60</v>
      </c>
      <c r="E162" s="3">
        <v>0.41</v>
      </c>
      <c r="F162" s="18" t="s">
        <v>61</v>
      </c>
      <c r="I162" s="3">
        <v>0.28999999999999998</v>
      </c>
      <c r="J162" s="5"/>
      <c r="L162" s="8"/>
      <c r="M162" s="16"/>
      <c r="Q162"/>
      <c r="R162"/>
      <c r="S162" s="80">
        <v>43047</v>
      </c>
    </row>
    <row r="163" spans="1:19" x14ac:dyDescent="0.25">
      <c r="A163" s="22">
        <f t="shared" si="2"/>
        <v>43042</v>
      </c>
      <c r="B163" s="18" t="s">
        <v>60</v>
      </c>
      <c r="E163" s="3">
        <v>0.41</v>
      </c>
      <c r="F163" s="18" t="s">
        <v>61</v>
      </c>
      <c r="I163" s="3">
        <v>0.28999999999999998</v>
      </c>
      <c r="J163" s="5"/>
      <c r="L163" s="8"/>
      <c r="M163" s="16"/>
      <c r="Q163"/>
      <c r="R163"/>
      <c r="S163" s="80">
        <v>43048</v>
      </c>
    </row>
    <row r="164" spans="1:19" x14ac:dyDescent="0.25">
      <c r="A164" s="22">
        <f t="shared" si="2"/>
        <v>43043</v>
      </c>
      <c r="B164" s="18" t="s">
        <v>60</v>
      </c>
      <c r="E164" s="3">
        <v>0.41</v>
      </c>
      <c r="F164" s="18" t="s">
        <v>61</v>
      </c>
      <c r="I164" s="3">
        <v>0.28999999999999998</v>
      </c>
      <c r="J164" s="5"/>
      <c r="L164" s="9"/>
      <c r="M164" s="16"/>
      <c r="Q164"/>
      <c r="R164"/>
      <c r="S164" s="80">
        <v>43049</v>
      </c>
    </row>
    <row r="165" spans="1:19" x14ac:dyDescent="0.25">
      <c r="A165" s="22">
        <f t="shared" si="2"/>
        <v>43044</v>
      </c>
      <c r="B165" s="18" t="s">
        <v>60</v>
      </c>
      <c r="E165" s="3">
        <v>0.41</v>
      </c>
      <c r="F165" s="18" t="s">
        <v>61</v>
      </c>
      <c r="I165" s="3">
        <v>0.28999999999999998</v>
      </c>
      <c r="J165" s="5"/>
      <c r="L165" s="6"/>
      <c r="M165" s="16"/>
      <c r="Q165"/>
      <c r="R165"/>
      <c r="S165" s="80">
        <v>43050</v>
      </c>
    </row>
    <row r="166" spans="1:19" x14ac:dyDescent="0.25">
      <c r="A166" s="22">
        <f t="shared" si="2"/>
        <v>43045</v>
      </c>
      <c r="B166" s="18" t="s">
        <v>60</v>
      </c>
      <c r="E166" s="3">
        <v>0.41</v>
      </c>
      <c r="F166" s="18" t="s">
        <v>61</v>
      </c>
      <c r="I166" s="3">
        <v>0.28999999999999998</v>
      </c>
      <c r="J166" s="5"/>
      <c r="L166" s="6"/>
      <c r="M166" s="16"/>
      <c r="Q166"/>
      <c r="R166"/>
      <c r="S166" s="80">
        <v>43051</v>
      </c>
    </row>
    <row r="167" spans="1:19" x14ac:dyDescent="0.25">
      <c r="A167" s="22">
        <f t="shared" si="2"/>
        <v>43046</v>
      </c>
      <c r="B167" s="18" t="s">
        <v>60</v>
      </c>
      <c r="E167" s="3">
        <v>0.41</v>
      </c>
      <c r="F167" s="18" t="s">
        <v>61</v>
      </c>
      <c r="I167" s="3">
        <v>0.28999999999999998</v>
      </c>
      <c r="J167" s="5"/>
      <c r="L167" s="6"/>
      <c r="M167" s="16"/>
      <c r="Q167"/>
      <c r="R167"/>
      <c r="S167" s="80">
        <v>43052</v>
      </c>
    </row>
    <row r="168" spans="1:19" x14ac:dyDescent="0.25">
      <c r="A168" s="22">
        <f t="shared" si="2"/>
        <v>43047</v>
      </c>
      <c r="B168" s="18" t="s">
        <v>60</v>
      </c>
      <c r="E168" s="3">
        <v>0.41</v>
      </c>
      <c r="F168" s="18" t="s">
        <v>61</v>
      </c>
      <c r="I168" s="3">
        <v>0.28999999999999998</v>
      </c>
      <c r="J168" s="5"/>
      <c r="L168" s="6"/>
      <c r="M168" s="16"/>
      <c r="Q168"/>
      <c r="R168"/>
      <c r="S168" s="80">
        <v>43053</v>
      </c>
    </row>
    <row r="169" spans="1:19" x14ac:dyDescent="0.25">
      <c r="A169" s="22">
        <f t="shared" si="2"/>
        <v>43048</v>
      </c>
      <c r="B169" s="18" t="s">
        <v>60</v>
      </c>
      <c r="E169" s="3">
        <v>0.41</v>
      </c>
      <c r="F169" s="18" t="s">
        <v>61</v>
      </c>
      <c r="I169" s="3">
        <v>0.28999999999999998</v>
      </c>
      <c r="J169" s="5"/>
      <c r="L169" s="6"/>
      <c r="M169" s="16"/>
      <c r="Q169"/>
      <c r="R169"/>
      <c r="S169" s="80">
        <v>43054</v>
      </c>
    </row>
    <row r="170" spans="1:19" x14ac:dyDescent="0.25">
      <c r="A170" s="22">
        <f t="shared" si="2"/>
        <v>43049</v>
      </c>
      <c r="B170" s="18" t="s">
        <v>60</v>
      </c>
      <c r="E170" s="3">
        <v>0.41</v>
      </c>
      <c r="F170" s="18" t="s">
        <v>61</v>
      </c>
      <c r="I170" s="3">
        <v>0.28999999999999998</v>
      </c>
      <c r="J170" s="5"/>
      <c r="L170" s="6"/>
      <c r="M170" s="16"/>
      <c r="Q170"/>
      <c r="R170"/>
      <c r="S170" s="80">
        <v>43055</v>
      </c>
    </row>
    <row r="171" spans="1:19" x14ac:dyDescent="0.25">
      <c r="A171" s="22">
        <f t="shared" si="2"/>
        <v>43050</v>
      </c>
      <c r="B171" s="18" t="s">
        <v>60</v>
      </c>
      <c r="E171" s="3">
        <v>0.41</v>
      </c>
      <c r="F171" s="18" t="s">
        <v>61</v>
      </c>
      <c r="I171" s="3">
        <v>0.28999999999999998</v>
      </c>
      <c r="J171" s="5"/>
      <c r="L171" s="6"/>
      <c r="M171" s="16"/>
      <c r="Q171"/>
      <c r="R171"/>
      <c r="S171" s="80">
        <v>43056</v>
      </c>
    </row>
    <row r="172" spans="1:19" x14ac:dyDescent="0.25">
      <c r="A172" s="22">
        <f t="shared" si="2"/>
        <v>43051</v>
      </c>
      <c r="B172" s="18" t="s">
        <v>60</v>
      </c>
      <c r="E172" s="3">
        <v>0.41</v>
      </c>
      <c r="F172" s="18" t="s">
        <v>61</v>
      </c>
      <c r="I172" s="3">
        <v>0.28999999999999998</v>
      </c>
      <c r="J172" s="5"/>
      <c r="L172" s="6"/>
      <c r="M172" s="16"/>
      <c r="Q172"/>
      <c r="R172"/>
      <c r="S172" s="80">
        <v>43057</v>
      </c>
    </row>
    <row r="173" spans="1:19" x14ac:dyDescent="0.25">
      <c r="A173" s="22">
        <f t="shared" si="2"/>
        <v>43052</v>
      </c>
      <c r="B173" s="18" t="s">
        <v>60</v>
      </c>
      <c r="E173" s="3">
        <v>0.41</v>
      </c>
      <c r="F173" s="18" t="s">
        <v>61</v>
      </c>
      <c r="I173" s="3">
        <v>0.28999999999999998</v>
      </c>
      <c r="J173" s="5"/>
      <c r="L173" s="6"/>
      <c r="M173" s="16"/>
      <c r="Q173"/>
      <c r="R173"/>
      <c r="S173" s="80">
        <v>43058</v>
      </c>
    </row>
    <row r="174" spans="1:19" x14ac:dyDescent="0.25">
      <c r="A174" s="22">
        <f t="shared" si="2"/>
        <v>43053</v>
      </c>
      <c r="B174" s="18" t="s">
        <v>60</v>
      </c>
      <c r="E174" s="3">
        <v>0.41</v>
      </c>
      <c r="F174" s="18" t="s">
        <v>61</v>
      </c>
      <c r="I174" s="3">
        <v>0.28999999999999998</v>
      </c>
      <c r="J174" s="5"/>
      <c r="L174" s="6"/>
      <c r="M174" s="16"/>
      <c r="Q174"/>
      <c r="R174"/>
      <c r="S174" s="80">
        <v>43059</v>
      </c>
    </row>
    <row r="175" spans="1:19" x14ac:dyDescent="0.25">
      <c r="A175" s="22">
        <f t="shared" si="2"/>
        <v>43054</v>
      </c>
      <c r="B175" s="18" t="s">
        <v>60</v>
      </c>
      <c r="E175" s="3">
        <v>0.41</v>
      </c>
      <c r="F175" s="18" t="s">
        <v>61</v>
      </c>
      <c r="I175" s="3">
        <v>0.28999999999999998</v>
      </c>
      <c r="J175" s="5"/>
      <c r="L175" s="6"/>
      <c r="M175" s="16"/>
      <c r="Q175"/>
      <c r="R175"/>
      <c r="S175" s="80">
        <v>43060</v>
      </c>
    </row>
    <row r="176" spans="1:19" x14ac:dyDescent="0.25">
      <c r="A176" s="22">
        <f t="shared" si="2"/>
        <v>43055</v>
      </c>
      <c r="B176" s="18" t="s">
        <v>60</v>
      </c>
      <c r="E176" s="3">
        <v>0.41</v>
      </c>
      <c r="F176" s="18" t="s">
        <v>61</v>
      </c>
      <c r="I176" s="3">
        <v>0.28999999999999998</v>
      </c>
      <c r="J176" s="5"/>
      <c r="L176" s="6"/>
      <c r="M176" s="16"/>
      <c r="Q176"/>
      <c r="R176"/>
      <c r="S176" s="80">
        <v>43061</v>
      </c>
    </row>
    <row r="177" spans="1:19" x14ac:dyDescent="0.25">
      <c r="A177" s="22">
        <f t="shared" si="2"/>
        <v>43056</v>
      </c>
      <c r="B177" s="18" t="s">
        <v>60</v>
      </c>
      <c r="E177" s="3">
        <v>0.41</v>
      </c>
      <c r="F177" s="18" t="s">
        <v>61</v>
      </c>
      <c r="I177" s="3">
        <v>0.28999999999999998</v>
      </c>
      <c r="J177" s="5"/>
      <c r="L177" s="6"/>
      <c r="M177" s="16"/>
      <c r="Q177"/>
      <c r="R177"/>
      <c r="S177" s="80">
        <v>43062</v>
      </c>
    </row>
    <row r="178" spans="1:19" x14ac:dyDescent="0.25">
      <c r="A178" s="22">
        <f t="shared" si="2"/>
        <v>43057</v>
      </c>
      <c r="B178" s="18" t="s">
        <v>60</v>
      </c>
      <c r="E178" s="3">
        <v>0.41</v>
      </c>
      <c r="F178" s="18" t="s">
        <v>61</v>
      </c>
      <c r="I178" s="3">
        <v>0.28999999999999998</v>
      </c>
      <c r="J178" s="5"/>
      <c r="L178" s="6"/>
      <c r="M178" s="16"/>
      <c r="Q178"/>
      <c r="R178"/>
      <c r="S178" s="80">
        <v>43063</v>
      </c>
    </row>
    <row r="179" spans="1:19" x14ac:dyDescent="0.25">
      <c r="A179" s="22">
        <f t="shared" si="2"/>
        <v>43058</v>
      </c>
      <c r="B179" s="18" t="s">
        <v>60</v>
      </c>
      <c r="E179" s="3">
        <v>0.41</v>
      </c>
      <c r="F179" s="18" t="s">
        <v>61</v>
      </c>
      <c r="I179" s="3">
        <v>0.28999999999999998</v>
      </c>
      <c r="J179" s="5"/>
      <c r="L179" s="5"/>
      <c r="M179" s="16"/>
      <c r="Q179"/>
      <c r="R179"/>
      <c r="S179" s="80">
        <v>43064</v>
      </c>
    </row>
    <row r="180" spans="1:19" x14ac:dyDescent="0.25">
      <c r="A180" s="22">
        <f t="shared" si="2"/>
        <v>43059</v>
      </c>
      <c r="B180" s="18" t="s">
        <v>60</v>
      </c>
      <c r="E180" s="3">
        <v>0.41</v>
      </c>
      <c r="F180" s="18" t="s">
        <v>61</v>
      </c>
      <c r="I180" s="3">
        <v>0.28999999999999998</v>
      </c>
      <c r="J180" s="5"/>
      <c r="L180" s="6"/>
      <c r="M180" s="16"/>
      <c r="Q180"/>
      <c r="R180"/>
      <c r="S180" s="80">
        <v>43065</v>
      </c>
    </row>
    <row r="181" spans="1:19" x14ac:dyDescent="0.25">
      <c r="A181" s="22">
        <f t="shared" si="2"/>
        <v>43060</v>
      </c>
      <c r="B181" s="18" t="s">
        <v>60</v>
      </c>
      <c r="E181" s="3">
        <v>0.41</v>
      </c>
      <c r="F181" s="18" t="s">
        <v>61</v>
      </c>
      <c r="I181" s="3">
        <v>0.28999999999999998</v>
      </c>
      <c r="J181" s="5"/>
      <c r="L181" s="5"/>
      <c r="M181" s="16"/>
      <c r="Q181"/>
      <c r="R181"/>
      <c r="S181" s="80">
        <v>43066</v>
      </c>
    </row>
    <row r="182" spans="1:19" x14ac:dyDescent="0.25">
      <c r="A182" s="22">
        <f t="shared" si="2"/>
        <v>43061</v>
      </c>
      <c r="B182" s="18" t="s">
        <v>60</v>
      </c>
      <c r="E182" s="3">
        <v>0.41</v>
      </c>
      <c r="F182" s="18" t="s">
        <v>61</v>
      </c>
      <c r="I182" s="3">
        <v>0.28999999999999998</v>
      </c>
      <c r="J182" s="5"/>
      <c r="L182" s="6"/>
      <c r="M182" s="16"/>
      <c r="Q182"/>
      <c r="R182"/>
      <c r="S182" s="80">
        <v>43067</v>
      </c>
    </row>
    <row r="183" spans="1:19" x14ac:dyDescent="0.25">
      <c r="A183" s="22">
        <f t="shared" si="2"/>
        <v>43062</v>
      </c>
      <c r="B183" s="18" t="s">
        <v>60</v>
      </c>
      <c r="E183" s="3">
        <v>0.41</v>
      </c>
      <c r="F183" s="18" t="s">
        <v>61</v>
      </c>
      <c r="I183" s="3">
        <v>0.28999999999999998</v>
      </c>
      <c r="J183" s="5"/>
      <c r="L183" s="6"/>
      <c r="M183" s="16"/>
      <c r="Q183"/>
      <c r="R183"/>
      <c r="S183" s="80">
        <v>43068</v>
      </c>
    </row>
    <row r="184" spans="1:19" x14ac:dyDescent="0.25">
      <c r="A184" s="22">
        <f t="shared" si="2"/>
        <v>43063</v>
      </c>
      <c r="B184" s="18" t="s">
        <v>60</v>
      </c>
      <c r="E184" s="3">
        <v>0.41</v>
      </c>
      <c r="F184" s="18" t="s">
        <v>61</v>
      </c>
      <c r="I184" s="3">
        <v>0.28999999999999998</v>
      </c>
      <c r="J184" s="5"/>
      <c r="L184" s="6"/>
      <c r="M184" s="16"/>
      <c r="Q184"/>
      <c r="R184"/>
      <c r="S184" s="80">
        <v>43069</v>
      </c>
    </row>
    <row r="185" spans="1:19" x14ac:dyDescent="0.25">
      <c r="A185" s="22">
        <f t="shared" si="2"/>
        <v>43064</v>
      </c>
      <c r="B185" s="18" t="s">
        <v>60</v>
      </c>
      <c r="E185" s="3">
        <v>0.41</v>
      </c>
      <c r="F185" s="18" t="s">
        <v>61</v>
      </c>
      <c r="I185" s="3">
        <v>0.28999999999999998</v>
      </c>
      <c r="J185" s="5"/>
      <c r="L185" s="6"/>
      <c r="M185" s="16"/>
      <c r="Q185"/>
      <c r="R185"/>
      <c r="S185" s="80">
        <v>43070</v>
      </c>
    </row>
    <row r="186" spans="1:19" x14ac:dyDescent="0.25">
      <c r="A186" s="22">
        <f t="shared" si="2"/>
        <v>43065</v>
      </c>
      <c r="B186" s="18" t="s">
        <v>60</v>
      </c>
      <c r="E186" s="3">
        <v>0.41</v>
      </c>
      <c r="F186" s="18" t="s">
        <v>61</v>
      </c>
      <c r="I186" s="3">
        <v>0.28999999999999998</v>
      </c>
      <c r="J186" s="5"/>
      <c r="L186" s="6"/>
      <c r="M186" s="16"/>
      <c r="Q186"/>
      <c r="R186"/>
      <c r="S186" s="80">
        <v>43071</v>
      </c>
    </row>
    <row r="187" spans="1:19" x14ac:dyDescent="0.25">
      <c r="A187" s="22">
        <f t="shared" si="2"/>
        <v>43066</v>
      </c>
      <c r="B187" s="18" t="s">
        <v>60</v>
      </c>
      <c r="E187" s="3">
        <v>0.41</v>
      </c>
      <c r="F187" s="18" t="s">
        <v>61</v>
      </c>
      <c r="I187" s="3">
        <v>0.28999999999999998</v>
      </c>
      <c r="J187" s="5"/>
      <c r="L187" s="5"/>
      <c r="M187" s="16"/>
      <c r="Q187"/>
      <c r="R187"/>
      <c r="S187" s="80">
        <v>43072</v>
      </c>
    </row>
    <row r="188" spans="1:19" x14ac:dyDescent="0.25">
      <c r="A188" s="22">
        <f t="shared" si="2"/>
        <v>43067</v>
      </c>
      <c r="B188" s="18" t="s">
        <v>60</v>
      </c>
      <c r="E188" s="3">
        <v>0.41</v>
      </c>
      <c r="F188" s="18" t="s">
        <v>61</v>
      </c>
      <c r="I188" s="3">
        <v>0.28999999999999998</v>
      </c>
      <c r="J188" s="5"/>
      <c r="L188" s="5"/>
      <c r="M188" s="16"/>
      <c r="Q188"/>
      <c r="R188"/>
      <c r="S188" s="80">
        <v>43073</v>
      </c>
    </row>
    <row r="189" spans="1:19" x14ac:dyDescent="0.25">
      <c r="A189" s="22">
        <f t="shared" si="2"/>
        <v>43068</v>
      </c>
      <c r="B189" s="18" t="s">
        <v>60</v>
      </c>
      <c r="E189" s="3">
        <v>0.41</v>
      </c>
      <c r="F189" s="18" t="s">
        <v>61</v>
      </c>
      <c r="I189" s="3">
        <v>0.28999999999999998</v>
      </c>
      <c r="J189" s="5"/>
      <c r="L189" s="5"/>
      <c r="M189" s="16"/>
      <c r="Q189"/>
      <c r="R189"/>
      <c r="S189" s="80">
        <v>43074</v>
      </c>
    </row>
    <row r="190" spans="1:19" x14ac:dyDescent="0.25">
      <c r="A190" s="22">
        <f t="shared" si="2"/>
        <v>43069</v>
      </c>
      <c r="B190" s="18" t="s">
        <v>60</v>
      </c>
      <c r="E190" s="3">
        <v>0.41</v>
      </c>
      <c r="F190" s="18" t="s">
        <v>61</v>
      </c>
      <c r="I190" s="3">
        <v>0.28999999999999998</v>
      </c>
      <c r="J190" s="5"/>
      <c r="L190" s="6"/>
      <c r="M190" s="16"/>
      <c r="Q190"/>
      <c r="R190"/>
      <c r="S190" s="80">
        <v>43075</v>
      </c>
    </row>
    <row r="191" spans="1:19" x14ac:dyDescent="0.25">
      <c r="A191" s="22">
        <f t="shared" si="2"/>
        <v>43070</v>
      </c>
      <c r="B191" s="18" t="s">
        <v>60</v>
      </c>
      <c r="E191" s="3">
        <v>0.41</v>
      </c>
      <c r="F191" s="18" t="s">
        <v>61</v>
      </c>
      <c r="I191" s="3">
        <v>0.28999999999999998</v>
      </c>
      <c r="J191" s="5"/>
      <c r="L191" s="6"/>
      <c r="M191" s="16"/>
      <c r="Q191"/>
      <c r="R191"/>
      <c r="S191" s="80">
        <v>43076</v>
      </c>
    </row>
    <row r="192" spans="1:19" x14ac:dyDescent="0.25">
      <c r="A192" s="22">
        <f t="shared" si="2"/>
        <v>43071</v>
      </c>
      <c r="B192" s="18" t="s">
        <v>60</v>
      </c>
      <c r="E192" s="3">
        <v>0.42</v>
      </c>
      <c r="F192" s="18" t="s">
        <v>61</v>
      </c>
      <c r="I192" s="3">
        <v>0.3</v>
      </c>
      <c r="J192" s="5"/>
      <c r="L192" s="6"/>
      <c r="M192" s="16"/>
      <c r="Q192"/>
      <c r="R192"/>
      <c r="S192" s="80">
        <v>43077</v>
      </c>
    </row>
    <row r="193" spans="1:19" x14ac:dyDescent="0.25">
      <c r="A193" s="22">
        <f t="shared" si="2"/>
        <v>43072</v>
      </c>
      <c r="B193" s="18" t="s">
        <v>60</v>
      </c>
      <c r="E193" s="3">
        <v>0.42</v>
      </c>
      <c r="F193" s="18" t="s">
        <v>61</v>
      </c>
      <c r="I193" s="3">
        <v>0.3</v>
      </c>
      <c r="J193" s="5"/>
      <c r="L193" s="6"/>
      <c r="M193" s="16"/>
      <c r="Q193"/>
      <c r="R193"/>
      <c r="S193" s="80">
        <v>43078</v>
      </c>
    </row>
    <row r="194" spans="1:19" x14ac:dyDescent="0.25">
      <c r="A194" s="22">
        <f t="shared" si="2"/>
        <v>43073</v>
      </c>
      <c r="B194" s="18" t="s">
        <v>60</v>
      </c>
      <c r="E194" s="3">
        <v>0.42</v>
      </c>
      <c r="F194" s="18" t="s">
        <v>61</v>
      </c>
      <c r="I194" s="3">
        <v>0.3</v>
      </c>
      <c r="J194" s="5"/>
      <c r="L194" s="6"/>
      <c r="M194" s="16"/>
      <c r="Q194"/>
      <c r="R194"/>
      <c r="S194" s="80">
        <v>43079</v>
      </c>
    </row>
    <row r="195" spans="1:19" x14ac:dyDescent="0.25">
      <c r="A195" s="22">
        <f t="shared" si="2"/>
        <v>43074</v>
      </c>
      <c r="B195" s="18" t="s">
        <v>60</v>
      </c>
      <c r="E195" s="3">
        <v>0.42</v>
      </c>
      <c r="F195" s="18" t="s">
        <v>61</v>
      </c>
      <c r="I195" s="3">
        <v>0.3</v>
      </c>
      <c r="J195" s="5"/>
      <c r="L195" s="6"/>
      <c r="M195" s="16"/>
      <c r="Q195"/>
      <c r="R195"/>
      <c r="S195" s="80">
        <v>43080</v>
      </c>
    </row>
    <row r="196" spans="1:19" x14ac:dyDescent="0.25">
      <c r="A196" s="22">
        <f t="shared" si="2"/>
        <v>43075</v>
      </c>
      <c r="B196" s="18" t="s">
        <v>60</v>
      </c>
      <c r="E196" s="3">
        <v>0.42</v>
      </c>
      <c r="F196" s="18" t="s">
        <v>61</v>
      </c>
      <c r="I196" s="3">
        <v>0.3</v>
      </c>
      <c r="J196" s="5"/>
      <c r="L196" s="6"/>
      <c r="M196" s="16"/>
      <c r="Q196"/>
      <c r="R196"/>
      <c r="S196" s="80">
        <v>43081</v>
      </c>
    </row>
    <row r="197" spans="1:19" x14ac:dyDescent="0.25">
      <c r="A197" s="22">
        <f t="shared" si="2"/>
        <v>43076</v>
      </c>
      <c r="B197" s="18" t="s">
        <v>60</v>
      </c>
      <c r="E197" s="3">
        <v>0.42</v>
      </c>
      <c r="F197" s="18" t="s">
        <v>61</v>
      </c>
      <c r="I197" s="3">
        <v>0.3</v>
      </c>
      <c r="J197" s="5"/>
      <c r="L197" s="6"/>
      <c r="M197" s="16"/>
      <c r="Q197"/>
      <c r="R197"/>
      <c r="S197" s="80">
        <v>43082</v>
      </c>
    </row>
    <row r="198" spans="1:19" x14ac:dyDescent="0.25">
      <c r="A198" s="22">
        <f t="shared" si="2"/>
        <v>43077</v>
      </c>
      <c r="B198" s="18" t="s">
        <v>60</v>
      </c>
      <c r="E198" s="3">
        <v>0.42</v>
      </c>
      <c r="F198" s="18" t="s">
        <v>61</v>
      </c>
      <c r="I198" s="3">
        <v>0.3</v>
      </c>
      <c r="J198" s="5"/>
      <c r="L198" s="5"/>
      <c r="M198" s="16"/>
      <c r="Q198"/>
      <c r="R198"/>
      <c r="S198" s="80">
        <v>43083</v>
      </c>
    </row>
    <row r="199" spans="1:19" x14ac:dyDescent="0.25">
      <c r="A199" s="22">
        <f t="shared" si="2"/>
        <v>43078</v>
      </c>
      <c r="B199" s="18" t="s">
        <v>60</v>
      </c>
      <c r="E199" s="3">
        <v>0.42</v>
      </c>
      <c r="F199" s="18" t="s">
        <v>61</v>
      </c>
      <c r="I199" s="3">
        <v>0.3</v>
      </c>
      <c r="J199" s="5"/>
      <c r="L199" s="5"/>
      <c r="M199" s="16"/>
      <c r="Q199"/>
      <c r="R199"/>
      <c r="S199" s="80">
        <v>43084</v>
      </c>
    </row>
    <row r="200" spans="1:19" x14ac:dyDescent="0.25">
      <c r="A200" s="22">
        <f t="shared" si="2"/>
        <v>43079</v>
      </c>
      <c r="B200" s="18" t="s">
        <v>60</v>
      </c>
      <c r="E200" s="3">
        <v>0.42</v>
      </c>
      <c r="F200" s="18" t="s">
        <v>61</v>
      </c>
      <c r="I200" s="3">
        <v>0.3</v>
      </c>
      <c r="J200" s="5"/>
      <c r="L200" s="5"/>
      <c r="M200" s="16"/>
      <c r="Q200"/>
      <c r="R200"/>
      <c r="S200" s="80">
        <v>43085</v>
      </c>
    </row>
    <row r="201" spans="1:19" x14ac:dyDescent="0.25">
      <c r="A201" s="22">
        <f t="shared" si="2"/>
        <v>43080</v>
      </c>
      <c r="B201" s="18" t="s">
        <v>60</v>
      </c>
      <c r="E201" s="3">
        <v>0.42</v>
      </c>
      <c r="F201" s="18" t="s">
        <v>61</v>
      </c>
      <c r="I201" s="3">
        <v>0.3</v>
      </c>
      <c r="J201" s="5"/>
      <c r="L201" s="5"/>
      <c r="M201" s="16"/>
      <c r="Q201"/>
      <c r="R201"/>
      <c r="S201" s="80">
        <v>43086</v>
      </c>
    </row>
    <row r="202" spans="1:19" x14ac:dyDescent="0.25">
      <c r="A202" s="22">
        <f t="shared" ref="A202:A265" si="3">+A201+1</f>
        <v>43081</v>
      </c>
      <c r="B202" s="18" t="s">
        <v>60</v>
      </c>
      <c r="E202" s="3">
        <v>0.42</v>
      </c>
      <c r="F202" s="18" t="s">
        <v>61</v>
      </c>
      <c r="I202" s="3">
        <v>0.3</v>
      </c>
      <c r="J202" s="5"/>
      <c r="L202" s="5"/>
      <c r="M202" s="16"/>
      <c r="Q202"/>
      <c r="R202"/>
      <c r="S202" s="80">
        <v>43087</v>
      </c>
    </row>
    <row r="203" spans="1:19" x14ac:dyDescent="0.25">
      <c r="A203" s="22">
        <f t="shared" si="3"/>
        <v>43082</v>
      </c>
      <c r="B203" s="18" t="s">
        <v>60</v>
      </c>
      <c r="E203" s="3">
        <v>0.42</v>
      </c>
      <c r="F203" s="18" t="s">
        <v>61</v>
      </c>
      <c r="I203" s="3">
        <v>0.3</v>
      </c>
      <c r="J203" s="5"/>
      <c r="L203" s="5"/>
      <c r="M203" s="16"/>
      <c r="Q203"/>
      <c r="R203"/>
      <c r="S203" s="80">
        <v>43088</v>
      </c>
    </row>
    <row r="204" spans="1:19" x14ac:dyDescent="0.25">
      <c r="A204" s="22">
        <f t="shared" si="3"/>
        <v>43083</v>
      </c>
      <c r="B204" s="18" t="s">
        <v>60</v>
      </c>
      <c r="E204" s="3">
        <v>0.42</v>
      </c>
      <c r="F204" s="18" t="s">
        <v>61</v>
      </c>
      <c r="I204" s="3">
        <v>0.3</v>
      </c>
      <c r="J204" s="5"/>
      <c r="L204" s="5"/>
      <c r="M204" s="16"/>
      <c r="Q204"/>
      <c r="R204"/>
      <c r="S204" s="80">
        <v>43089</v>
      </c>
    </row>
    <row r="205" spans="1:19" x14ac:dyDescent="0.25">
      <c r="A205" s="22">
        <f t="shared" si="3"/>
        <v>43084</v>
      </c>
      <c r="B205" s="18" t="s">
        <v>60</v>
      </c>
      <c r="E205" s="3">
        <v>0.42</v>
      </c>
      <c r="F205" s="18" t="s">
        <v>61</v>
      </c>
      <c r="I205" s="3">
        <v>0.3</v>
      </c>
      <c r="J205" s="5"/>
      <c r="L205" s="5"/>
      <c r="M205" s="16"/>
      <c r="Q205"/>
      <c r="R205"/>
      <c r="S205" s="80">
        <v>43090</v>
      </c>
    </row>
    <row r="206" spans="1:19" x14ac:dyDescent="0.25">
      <c r="A206" s="22">
        <f t="shared" si="3"/>
        <v>43085</v>
      </c>
      <c r="B206" s="18" t="s">
        <v>60</v>
      </c>
      <c r="E206" s="3">
        <v>0.42</v>
      </c>
      <c r="F206" s="18" t="s">
        <v>61</v>
      </c>
      <c r="I206" s="3">
        <v>0.3</v>
      </c>
      <c r="J206" s="5"/>
      <c r="L206" s="5"/>
      <c r="M206" s="16"/>
      <c r="Q206"/>
      <c r="R206"/>
      <c r="S206" s="80">
        <v>43091</v>
      </c>
    </row>
    <row r="207" spans="1:19" x14ac:dyDescent="0.25">
      <c r="A207" s="22">
        <f t="shared" si="3"/>
        <v>43086</v>
      </c>
      <c r="B207" s="18" t="s">
        <v>60</v>
      </c>
      <c r="E207" s="3">
        <v>0.42</v>
      </c>
      <c r="F207" s="18" t="s">
        <v>61</v>
      </c>
      <c r="I207" s="3">
        <v>0.3</v>
      </c>
      <c r="J207" s="5"/>
      <c r="L207" s="6"/>
      <c r="M207" s="16"/>
      <c r="Q207"/>
      <c r="R207"/>
      <c r="S207" s="80">
        <v>43092</v>
      </c>
    </row>
    <row r="208" spans="1:19" x14ac:dyDescent="0.25">
      <c r="A208" s="22">
        <f t="shared" si="3"/>
        <v>43087</v>
      </c>
      <c r="B208" s="18" t="s">
        <v>60</v>
      </c>
      <c r="E208" s="3">
        <v>0.42</v>
      </c>
      <c r="F208" s="18" t="s">
        <v>61</v>
      </c>
      <c r="I208" s="3">
        <v>0.3</v>
      </c>
      <c r="J208" s="5"/>
      <c r="L208" s="6"/>
      <c r="M208" s="16"/>
      <c r="Q208"/>
      <c r="R208"/>
      <c r="S208" s="80">
        <v>43093</v>
      </c>
    </row>
    <row r="209" spans="1:19" x14ac:dyDescent="0.25">
      <c r="A209" s="22">
        <f t="shared" si="3"/>
        <v>43088</v>
      </c>
      <c r="B209" s="18" t="s">
        <v>60</v>
      </c>
      <c r="E209" s="3">
        <v>0.42</v>
      </c>
      <c r="F209" s="18" t="s">
        <v>61</v>
      </c>
      <c r="I209" s="3">
        <v>0.3</v>
      </c>
      <c r="J209" s="5"/>
      <c r="L209" s="6"/>
      <c r="M209" s="16"/>
      <c r="Q209"/>
      <c r="R209"/>
      <c r="S209" s="80">
        <v>43094</v>
      </c>
    </row>
    <row r="210" spans="1:19" x14ac:dyDescent="0.25">
      <c r="A210" s="22">
        <f t="shared" si="3"/>
        <v>43089</v>
      </c>
      <c r="B210" s="18" t="s">
        <v>60</v>
      </c>
      <c r="E210" s="3">
        <v>0.42</v>
      </c>
      <c r="F210" s="18" t="s">
        <v>61</v>
      </c>
      <c r="I210" s="3">
        <v>0.3</v>
      </c>
      <c r="J210" s="5"/>
      <c r="L210" s="6"/>
      <c r="M210" s="16"/>
      <c r="Q210"/>
      <c r="R210"/>
      <c r="S210" s="80">
        <v>43095</v>
      </c>
    </row>
    <row r="211" spans="1:19" x14ac:dyDescent="0.25">
      <c r="A211" s="22">
        <f t="shared" si="3"/>
        <v>43090</v>
      </c>
      <c r="B211" s="18" t="s">
        <v>60</v>
      </c>
      <c r="E211" s="3">
        <v>0.42</v>
      </c>
      <c r="F211" s="18" t="s">
        <v>61</v>
      </c>
      <c r="I211" s="3">
        <v>0.3</v>
      </c>
      <c r="J211" s="5"/>
      <c r="L211" s="6"/>
      <c r="M211" s="16"/>
      <c r="Q211"/>
      <c r="R211"/>
      <c r="S211" s="80">
        <v>43096</v>
      </c>
    </row>
    <row r="212" spans="1:19" x14ac:dyDescent="0.25">
      <c r="A212" s="22">
        <f t="shared" si="3"/>
        <v>43091</v>
      </c>
      <c r="B212" s="18" t="s">
        <v>60</v>
      </c>
      <c r="E212" s="3">
        <v>0.42</v>
      </c>
      <c r="F212" s="18" t="s">
        <v>61</v>
      </c>
      <c r="I212" s="3">
        <v>0.3</v>
      </c>
      <c r="J212" s="5"/>
      <c r="L212" s="6"/>
      <c r="M212" s="16"/>
      <c r="Q212"/>
      <c r="R212"/>
      <c r="S212" s="80">
        <v>43097</v>
      </c>
    </row>
    <row r="213" spans="1:19" x14ac:dyDescent="0.25">
      <c r="A213" s="22">
        <f t="shared" si="3"/>
        <v>43092</v>
      </c>
      <c r="B213" s="18" t="s">
        <v>60</v>
      </c>
      <c r="E213" s="3">
        <v>0.42</v>
      </c>
      <c r="F213" s="18" t="s">
        <v>61</v>
      </c>
      <c r="I213" s="3">
        <v>0.3</v>
      </c>
      <c r="J213" s="5"/>
      <c r="L213" s="6"/>
      <c r="M213" s="16"/>
      <c r="Q213"/>
      <c r="R213"/>
      <c r="S213" s="80">
        <v>43098</v>
      </c>
    </row>
    <row r="214" spans="1:19" x14ac:dyDescent="0.25">
      <c r="A214" s="22">
        <f t="shared" si="3"/>
        <v>43093</v>
      </c>
      <c r="B214" s="18" t="s">
        <v>60</v>
      </c>
      <c r="E214" s="3">
        <v>0.42</v>
      </c>
      <c r="F214" s="18" t="s">
        <v>61</v>
      </c>
      <c r="I214" s="3">
        <v>0.3</v>
      </c>
      <c r="J214" s="5"/>
      <c r="L214" s="6"/>
      <c r="M214" s="16"/>
      <c r="Q214"/>
      <c r="R214"/>
      <c r="S214" s="80">
        <v>43099</v>
      </c>
    </row>
    <row r="215" spans="1:19" x14ac:dyDescent="0.25">
      <c r="A215" s="22">
        <f t="shared" si="3"/>
        <v>43094</v>
      </c>
      <c r="B215" s="18" t="s">
        <v>60</v>
      </c>
      <c r="E215" s="3">
        <v>0.42</v>
      </c>
      <c r="F215" s="18" t="s">
        <v>61</v>
      </c>
      <c r="I215" s="3">
        <v>0.3</v>
      </c>
      <c r="J215" s="5"/>
      <c r="L215" s="6"/>
      <c r="M215" s="16"/>
      <c r="Q215"/>
      <c r="R215"/>
      <c r="S215" s="80">
        <v>43100</v>
      </c>
    </row>
    <row r="216" spans="1:19" x14ac:dyDescent="0.25">
      <c r="A216" s="22">
        <f t="shared" si="3"/>
        <v>43095</v>
      </c>
      <c r="B216" s="18" t="s">
        <v>60</v>
      </c>
      <c r="E216" s="3">
        <v>0.42</v>
      </c>
      <c r="F216" s="18" t="s">
        <v>61</v>
      </c>
      <c r="I216" s="3">
        <v>0.3</v>
      </c>
      <c r="J216" s="5"/>
      <c r="L216" s="6"/>
      <c r="M216" s="16"/>
      <c r="Q216"/>
      <c r="R216"/>
      <c r="S216" s="80">
        <v>43101</v>
      </c>
    </row>
    <row r="217" spans="1:19" x14ac:dyDescent="0.25">
      <c r="A217" s="22">
        <f t="shared" si="3"/>
        <v>43096</v>
      </c>
      <c r="B217" s="18" t="s">
        <v>60</v>
      </c>
      <c r="E217" s="3">
        <v>0.42</v>
      </c>
      <c r="F217" s="18" t="s">
        <v>61</v>
      </c>
      <c r="I217" s="3">
        <v>0.3</v>
      </c>
      <c r="J217" s="5"/>
      <c r="L217" s="6"/>
      <c r="M217" s="16"/>
      <c r="Q217"/>
      <c r="R217"/>
      <c r="S217" s="80">
        <v>43102</v>
      </c>
    </row>
    <row r="218" spans="1:19" x14ac:dyDescent="0.25">
      <c r="A218" s="22">
        <f t="shared" si="3"/>
        <v>43097</v>
      </c>
      <c r="B218" s="18" t="s">
        <v>60</v>
      </c>
      <c r="E218" s="3">
        <v>0.42</v>
      </c>
      <c r="F218" s="18" t="s">
        <v>61</v>
      </c>
      <c r="I218" s="3">
        <v>0.3</v>
      </c>
      <c r="J218" s="5"/>
      <c r="L218" s="6"/>
      <c r="M218" s="16"/>
      <c r="Q218"/>
      <c r="R218"/>
      <c r="S218" s="80">
        <v>43103</v>
      </c>
    </row>
    <row r="219" spans="1:19" x14ac:dyDescent="0.25">
      <c r="A219" s="22">
        <f t="shared" si="3"/>
        <v>43098</v>
      </c>
      <c r="B219" s="18" t="s">
        <v>60</v>
      </c>
      <c r="E219" s="3">
        <v>0.42</v>
      </c>
      <c r="F219" s="18" t="s">
        <v>61</v>
      </c>
      <c r="I219" s="3">
        <v>0.3</v>
      </c>
      <c r="J219" s="5"/>
      <c r="L219" s="6"/>
      <c r="M219" s="16"/>
      <c r="Q219"/>
      <c r="R219"/>
      <c r="S219" s="80">
        <v>43104</v>
      </c>
    </row>
    <row r="220" spans="1:19" x14ac:dyDescent="0.25">
      <c r="A220" s="22">
        <f t="shared" si="3"/>
        <v>43099</v>
      </c>
      <c r="B220" s="18" t="s">
        <v>60</v>
      </c>
      <c r="E220" s="3">
        <v>0.42</v>
      </c>
      <c r="F220" s="18" t="s">
        <v>61</v>
      </c>
      <c r="I220" s="3">
        <v>0.3</v>
      </c>
      <c r="J220" s="5"/>
      <c r="L220" s="5"/>
      <c r="M220" s="16"/>
      <c r="Q220"/>
      <c r="R220"/>
      <c r="S220" s="80">
        <v>43105</v>
      </c>
    </row>
    <row r="221" spans="1:19" x14ac:dyDescent="0.25">
      <c r="A221" s="22">
        <f t="shared" si="3"/>
        <v>43100</v>
      </c>
      <c r="B221" s="18" t="s">
        <v>60</v>
      </c>
      <c r="E221" s="3">
        <v>0.42</v>
      </c>
      <c r="F221" s="18" t="s">
        <v>61</v>
      </c>
      <c r="I221" s="3">
        <v>0.3</v>
      </c>
      <c r="J221" s="5"/>
      <c r="L221" s="5"/>
      <c r="M221" s="16"/>
      <c r="Q221"/>
      <c r="R221"/>
      <c r="S221" s="80">
        <v>43106</v>
      </c>
    </row>
    <row r="222" spans="1:19" x14ac:dyDescent="0.25">
      <c r="A222" s="22">
        <f t="shared" si="3"/>
        <v>43101</v>
      </c>
      <c r="B222" s="18" t="s">
        <v>60</v>
      </c>
      <c r="E222" s="3">
        <v>0.42</v>
      </c>
      <c r="F222" s="18" t="s">
        <v>61</v>
      </c>
      <c r="I222" s="3">
        <v>0.3</v>
      </c>
      <c r="J222" s="5"/>
      <c r="L222" s="6"/>
      <c r="M222" s="16"/>
      <c r="Q222"/>
      <c r="R222"/>
      <c r="S222" s="80">
        <v>43107</v>
      </c>
    </row>
    <row r="223" spans="1:19" x14ac:dyDescent="0.25">
      <c r="A223" s="22">
        <f t="shared" si="3"/>
        <v>43102</v>
      </c>
      <c r="B223" s="18" t="s">
        <v>60</v>
      </c>
      <c r="E223" s="3">
        <v>0.43</v>
      </c>
      <c r="F223" s="18" t="s">
        <v>61</v>
      </c>
      <c r="I223" s="3">
        <v>0.31</v>
      </c>
      <c r="J223" s="5"/>
      <c r="L223" s="6"/>
      <c r="M223" s="16"/>
      <c r="Q223"/>
      <c r="R223"/>
      <c r="S223" s="80">
        <v>43108</v>
      </c>
    </row>
    <row r="224" spans="1:19" x14ac:dyDescent="0.25">
      <c r="A224" s="22">
        <f t="shared" si="3"/>
        <v>43103</v>
      </c>
      <c r="B224" s="18" t="s">
        <v>60</v>
      </c>
      <c r="E224" s="3">
        <v>0.43</v>
      </c>
      <c r="F224" s="18" t="s">
        <v>61</v>
      </c>
      <c r="I224" s="3">
        <v>0.31</v>
      </c>
      <c r="J224" s="5"/>
      <c r="L224" s="6"/>
      <c r="M224" s="16"/>
      <c r="Q224"/>
      <c r="R224"/>
      <c r="S224" s="80">
        <v>43109</v>
      </c>
    </row>
    <row r="225" spans="1:19" x14ac:dyDescent="0.25">
      <c r="A225" s="22">
        <f t="shared" si="3"/>
        <v>43104</v>
      </c>
      <c r="B225" s="18" t="s">
        <v>60</v>
      </c>
      <c r="E225" s="3">
        <v>0.43</v>
      </c>
      <c r="F225" s="18" t="s">
        <v>61</v>
      </c>
      <c r="I225" s="3">
        <v>0.31</v>
      </c>
      <c r="J225" s="5"/>
      <c r="L225" s="6"/>
      <c r="M225" s="16"/>
      <c r="Q225"/>
      <c r="R225"/>
      <c r="S225" s="80">
        <v>43110</v>
      </c>
    </row>
    <row r="226" spans="1:19" x14ac:dyDescent="0.25">
      <c r="A226" s="22">
        <f t="shared" si="3"/>
        <v>43105</v>
      </c>
      <c r="B226" s="18" t="s">
        <v>60</v>
      </c>
      <c r="E226" s="3">
        <v>0.43</v>
      </c>
      <c r="F226" s="18" t="s">
        <v>61</v>
      </c>
      <c r="I226" s="3">
        <v>0.31</v>
      </c>
      <c r="J226" s="5"/>
      <c r="L226" s="6"/>
      <c r="M226" s="16"/>
      <c r="Q226"/>
      <c r="R226"/>
      <c r="S226" s="80">
        <v>43111</v>
      </c>
    </row>
    <row r="227" spans="1:19" x14ac:dyDescent="0.25">
      <c r="A227" s="22">
        <f t="shared" si="3"/>
        <v>43106</v>
      </c>
      <c r="B227" s="18" t="s">
        <v>60</v>
      </c>
      <c r="E227" s="3">
        <v>0.43</v>
      </c>
      <c r="F227" s="18" t="s">
        <v>61</v>
      </c>
      <c r="I227" s="3">
        <v>0.31</v>
      </c>
      <c r="J227" s="5"/>
      <c r="L227" s="6"/>
      <c r="M227" s="16"/>
      <c r="Q227"/>
      <c r="R227"/>
      <c r="S227" s="80">
        <v>43112</v>
      </c>
    </row>
    <row r="228" spans="1:19" x14ac:dyDescent="0.25">
      <c r="A228" s="22">
        <f t="shared" si="3"/>
        <v>43107</v>
      </c>
      <c r="B228" s="18" t="s">
        <v>60</v>
      </c>
      <c r="E228" s="3">
        <v>0.43</v>
      </c>
      <c r="F228" s="18" t="s">
        <v>61</v>
      </c>
      <c r="I228" s="3">
        <v>0.31</v>
      </c>
      <c r="J228" s="5"/>
      <c r="L228" s="6"/>
      <c r="M228" s="16"/>
      <c r="Q228"/>
      <c r="R228"/>
      <c r="S228" s="80">
        <v>43113</v>
      </c>
    </row>
    <row r="229" spans="1:19" x14ac:dyDescent="0.25">
      <c r="A229" s="22">
        <f t="shared" si="3"/>
        <v>43108</v>
      </c>
      <c r="B229" s="18" t="s">
        <v>60</v>
      </c>
      <c r="E229" s="3">
        <v>0.43</v>
      </c>
      <c r="F229" s="18" t="s">
        <v>61</v>
      </c>
      <c r="I229" s="3">
        <v>0.31</v>
      </c>
      <c r="J229" s="5"/>
      <c r="L229" s="6"/>
      <c r="M229" s="16"/>
      <c r="Q229"/>
      <c r="R229"/>
      <c r="S229" s="80">
        <v>43114</v>
      </c>
    </row>
    <row r="230" spans="1:19" x14ac:dyDescent="0.25">
      <c r="A230" s="22">
        <f t="shared" si="3"/>
        <v>43109</v>
      </c>
      <c r="B230" s="18" t="s">
        <v>60</v>
      </c>
      <c r="E230" s="3">
        <v>0.43</v>
      </c>
      <c r="F230" s="18" t="s">
        <v>61</v>
      </c>
      <c r="I230" s="3">
        <v>0.31</v>
      </c>
      <c r="J230" s="5"/>
      <c r="L230" s="6"/>
      <c r="M230" s="16"/>
      <c r="Q230"/>
      <c r="R230"/>
      <c r="S230" s="80">
        <v>43115</v>
      </c>
    </row>
    <row r="231" spans="1:19" x14ac:dyDescent="0.25">
      <c r="A231" s="22">
        <f t="shared" si="3"/>
        <v>43110</v>
      </c>
      <c r="B231" s="18" t="s">
        <v>60</v>
      </c>
      <c r="E231" s="3">
        <v>0.43</v>
      </c>
      <c r="F231" s="18" t="s">
        <v>61</v>
      </c>
      <c r="I231" s="3">
        <v>0.31</v>
      </c>
      <c r="J231" s="5"/>
      <c r="L231" s="6"/>
      <c r="M231" s="16"/>
      <c r="Q231"/>
      <c r="R231"/>
      <c r="S231" s="80">
        <v>43116</v>
      </c>
    </row>
    <row r="232" spans="1:19" x14ac:dyDescent="0.25">
      <c r="A232" s="22">
        <f t="shared" si="3"/>
        <v>43111</v>
      </c>
      <c r="B232" s="18" t="s">
        <v>60</v>
      </c>
      <c r="E232" s="3">
        <v>0.43</v>
      </c>
      <c r="F232" s="18" t="s">
        <v>61</v>
      </c>
      <c r="I232" s="3">
        <v>0.31</v>
      </c>
      <c r="J232" s="5"/>
      <c r="L232" s="6"/>
      <c r="M232" s="16"/>
      <c r="Q232"/>
      <c r="R232"/>
      <c r="S232" s="80">
        <v>43117</v>
      </c>
    </row>
    <row r="233" spans="1:19" x14ac:dyDescent="0.25">
      <c r="A233" s="22">
        <f t="shared" si="3"/>
        <v>43112</v>
      </c>
      <c r="B233" s="18" t="s">
        <v>60</v>
      </c>
      <c r="E233" s="3">
        <v>0.43</v>
      </c>
      <c r="F233" s="18" t="s">
        <v>61</v>
      </c>
      <c r="I233" s="3">
        <v>0.31</v>
      </c>
      <c r="Q233"/>
      <c r="R233"/>
      <c r="S233" s="80">
        <v>43118</v>
      </c>
    </row>
    <row r="234" spans="1:19" x14ac:dyDescent="0.25">
      <c r="A234" s="22">
        <f t="shared" si="3"/>
        <v>43113</v>
      </c>
      <c r="B234" s="18" t="s">
        <v>60</v>
      </c>
      <c r="E234" s="3">
        <v>0.43</v>
      </c>
      <c r="F234" s="18" t="s">
        <v>61</v>
      </c>
      <c r="I234" s="3">
        <v>0.31</v>
      </c>
      <c r="Q234"/>
      <c r="R234"/>
      <c r="S234" s="80">
        <v>43119</v>
      </c>
    </row>
    <row r="235" spans="1:19" x14ac:dyDescent="0.25">
      <c r="A235" s="22">
        <f t="shared" si="3"/>
        <v>43114</v>
      </c>
      <c r="B235" s="18" t="s">
        <v>60</v>
      </c>
      <c r="E235" s="3">
        <v>0.43</v>
      </c>
      <c r="F235" s="18" t="s">
        <v>61</v>
      </c>
      <c r="I235" s="3">
        <v>0.31</v>
      </c>
      <c r="Q235"/>
      <c r="R235"/>
      <c r="S235" s="80">
        <v>43120</v>
      </c>
    </row>
    <row r="236" spans="1:19" x14ac:dyDescent="0.25">
      <c r="A236" s="22">
        <f t="shared" si="3"/>
        <v>43115</v>
      </c>
      <c r="B236" s="18" t="s">
        <v>60</v>
      </c>
      <c r="E236" s="3">
        <v>0.43</v>
      </c>
      <c r="F236" s="18" t="s">
        <v>61</v>
      </c>
      <c r="I236" s="3">
        <v>0.31</v>
      </c>
      <c r="Q236"/>
      <c r="R236"/>
      <c r="S236" s="80">
        <v>43121</v>
      </c>
    </row>
    <row r="237" spans="1:19" x14ac:dyDescent="0.25">
      <c r="A237" s="22">
        <f t="shared" si="3"/>
        <v>43116</v>
      </c>
      <c r="B237" s="18" t="s">
        <v>60</v>
      </c>
      <c r="E237" s="3">
        <v>0.43</v>
      </c>
      <c r="F237" s="18" t="s">
        <v>61</v>
      </c>
      <c r="I237" s="3">
        <v>0.31</v>
      </c>
      <c r="Q237"/>
      <c r="R237"/>
      <c r="S237" s="80">
        <v>43122</v>
      </c>
    </row>
    <row r="238" spans="1:19" x14ac:dyDescent="0.25">
      <c r="A238" s="22">
        <f t="shared" si="3"/>
        <v>43117</v>
      </c>
      <c r="B238" s="18" t="s">
        <v>60</v>
      </c>
      <c r="E238" s="3">
        <v>0.43</v>
      </c>
      <c r="F238" s="18" t="s">
        <v>61</v>
      </c>
      <c r="I238" s="3">
        <v>0.31</v>
      </c>
      <c r="Q238"/>
      <c r="R238"/>
      <c r="S238" s="80">
        <v>43123</v>
      </c>
    </row>
    <row r="239" spans="1:19" x14ac:dyDescent="0.25">
      <c r="A239" s="22">
        <f t="shared" si="3"/>
        <v>43118</v>
      </c>
      <c r="B239" s="18" t="s">
        <v>60</v>
      </c>
      <c r="E239" s="3">
        <v>0.43</v>
      </c>
      <c r="F239" s="18" t="s">
        <v>61</v>
      </c>
      <c r="I239" s="3">
        <v>0.31</v>
      </c>
      <c r="Q239"/>
      <c r="R239"/>
      <c r="S239" s="80">
        <v>43124</v>
      </c>
    </row>
    <row r="240" spans="1:19" x14ac:dyDescent="0.25">
      <c r="A240" s="22">
        <f t="shared" si="3"/>
        <v>43119</v>
      </c>
      <c r="B240" s="18" t="s">
        <v>60</v>
      </c>
      <c r="E240" s="3">
        <v>0.43</v>
      </c>
      <c r="F240" s="18" t="s">
        <v>61</v>
      </c>
      <c r="I240" s="3">
        <v>0.31</v>
      </c>
      <c r="Q240"/>
      <c r="R240"/>
      <c r="S240" s="80">
        <v>43125</v>
      </c>
    </row>
    <row r="241" spans="1:19" x14ac:dyDescent="0.25">
      <c r="A241" s="22">
        <f t="shared" si="3"/>
        <v>43120</v>
      </c>
      <c r="B241" s="18" t="s">
        <v>60</v>
      </c>
      <c r="E241" s="3">
        <v>0.43</v>
      </c>
      <c r="F241" s="18" t="s">
        <v>61</v>
      </c>
      <c r="I241" s="3">
        <v>0.31</v>
      </c>
      <c r="Q241"/>
      <c r="R241"/>
      <c r="S241" s="80">
        <v>43126</v>
      </c>
    </row>
    <row r="242" spans="1:19" x14ac:dyDescent="0.25">
      <c r="A242" s="22">
        <f t="shared" si="3"/>
        <v>43121</v>
      </c>
      <c r="B242" s="18" t="s">
        <v>60</v>
      </c>
      <c r="E242" s="3">
        <v>0.43</v>
      </c>
      <c r="F242" s="18" t="s">
        <v>61</v>
      </c>
      <c r="I242" s="3">
        <v>0.31</v>
      </c>
      <c r="Q242"/>
      <c r="R242"/>
      <c r="S242" s="80">
        <v>43127</v>
      </c>
    </row>
    <row r="243" spans="1:19" x14ac:dyDescent="0.25">
      <c r="A243" s="22">
        <f t="shared" si="3"/>
        <v>43122</v>
      </c>
      <c r="B243" s="18" t="s">
        <v>60</v>
      </c>
      <c r="E243" s="3">
        <v>0.43</v>
      </c>
      <c r="F243" s="18" t="s">
        <v>61</v>
      </c>
      <c r="I243" s="3">
        <v>0.31</v>
      </c>
      <c r="Q243"/>
      <c r="R243"/>
      <c r="S243" s="80">
        <v>43128</v>
      </c>
    </row>
    <row r="244" spans="1:19" x14ac:dyDescent="0.25">
      <c r="A244" s="22">
        <f t="shared" si="3"/>
        <v>43123</v>
      </c>
      <c r="B244" s="18" t="s">
        <v>60</v>
      </c>
      <c r="E244" s="3">
        <v>0.43</v>
      </c>
      <c r="F244" s="18" t="s">
        <v>61</v>
      </c>
      <c r="I244" s="3">
        <v>0.31</v>
      </c>
      <c r="Q244"/>
      <c r="R244"/>
      <c r="S244" s="80">
        <v>43129</v>
      </c>
    </row>
    <row r="245" spans="1:19" x14ac:dyDescent="0.25">
      <c r="A245" s="22">
        <f t="shared" si="3"/>
        <v>43124</v>
      </c>
      <c r="B245" s="18" t="s">
        <v>60</v>
      </c>
      <c r="E245" s="3">
        <v>0.43</v>
      </c>
      <c r="F245" s="18" t="s">
        <v>61</v>
      </c>
      <c r="I245" s="3">
        <v>0.31</v>
      </c>
      <c r="Q245"/>
      <c r="R245"/>
      <c r="S245" s="80">
        <v>43130</v>
      </c>
    </row>
    <row r="246" spans="1:19" x14ac:dyDescent="0.25">
      <c r="A246" s="22">
        <f t="shared" si="3"/>
        <v>43125</v>
      </c>
      <c r="B246" s="18" t="s">
        <v>60</v>
      </c>
      <c r="E246" s="3">
        <v>0.43</v>
      </c>
      <c r="F246" s="18" t="s">
        <v>61</v>
      </c>
      <c r="I246" s="3">
        <v>0.31</v>
      </c>
      <c r="Q246"/>
      <c r="R246"/>
      <c r="S246" s="80">
        <v>43131</v>
      </c>
    </row>
    <row r="247" spans="1:19" x14ac:dyDescent="0.25">
      <c r="A247" s="22">
        <f t="shared" si="3"/>
        <v>43126</v>
      </c>
      <c r="B247" s="18" t="s">
        <v>60</v>
      </c>
      <c r="E247" s="3">
        <v>0.43</v>
      </c>
      <c r="F247" s="18" t="s">
        <v>61</v>
      </c>
      <c r="I247" s="3">
        <v>0.31</v>
      </c>
      <c r="Q247"/>
      <c r="R247"/>
      <c r="S247" s="80">
        <v>43132</v>
      </c>
    </row>
    <row r="248" spans="1:19" x14ac:dyDescent="0.25">
      <c r="A248" s="22">
        <f t="shared" si="3"/>
        <v>43127</v>
      </c>
      <c r="B248" s="18" t="s">
        <v>60</v>
      </c>
      <c r="E248" s="3">
        <v>0.43</v>
      </c>
      <c r="F248" s="18" t="s">
        <v>61</v>
      </c>
      <c r="I248" s="3">
        <v>0.31</v>
      </c>
      <c r="Q248"/>
      <c r="R248"/>
      <c r="S248" s="80">
        <v>43133</v>
      </c>
    </row>
    <row r="249" spans="1:19" x14ac:dyDescent="0.25">
      <c r="A249" s="22">
        <f t="shared" si="3"/>
        <v>43128</v>
      </c>
      <c r="B249" s="18" t="s">
        <v>60</v>
      </c>
      <c r="E249" s="3">
        <v>0.43</v>
      </c>
      <c r="F249" s="18" t="s">
        <v>61</v>
      </c>
      <c r="I249" s="3">
        <v>0.31</v>
      </c>
      <c r="Q249"/>
      <c r="R249"/>
      <c r="S249" s="80">
        <v>43134</v>
      </c>
    </row>
    <row r="250" spans="1:19" x14ac:dyDescent="0.25">
      <c r="A250" s="22">
        <f t="shared" si="3"/>
        <v>43129</v>
      </c>
      <c r="B250" s="18" t="s">
        <v>60</v>
      </c>
      <c r="E250" s="3">
        <v>0.43</v>
      </c>
      <c r="F250" s="18" t="s">
        <v>61</v>
      </c>
      <c r="I250" s="3">
        <v>0.31</v>
      </c>
      <c r="Q250"/>
      <c r="R250"/>
      <c r="S250" s="80">
        <v>43135</v>
      </c>
    </row>
    <row r="251" spans="1:19" x14ac:dyDescent="0.25">
      <c r="A251" s="22">
        <f t="shared" si="3"/>
        <v>43130</v>
      </c>
      <c r="B251" s="18" t="s">
        <v>60</v>
      </c>
      <c r="E251" s="3">
        <v>0.43</v>
      </c>
      <c r="F251" s="18" t="s">
        <v>61</v>
      </c>
      <c r="I251" s="3">
        <v>0.31</v>
      </c>
      <c r="Q251"/>
      <c r="R251"/>
      <c r="S251" s="80">
        <v>43136</v>
      </c>
    </row>
    <row r="252" spans="1:19" x14ac:dyDescent="0.25">
      <c r="A252" s="22">
        <f t="shared" si="3"/>
        <v>43131</v>
      </c>
      <c r="B252" s="18" t="s">
        <v>60</v>
      </c>
      <c r="E252" s="3">
        <v>0.43</v>
      </c>
      <c r="F252" s="18" t="s">
        <v>61</v>
      </c>
      <c r="I252" s="3">
        <v>0.31</v>
      </c>
      <c r="Q252"/>
      <c r="R252"/>
      <c r="S252" s="80">
        <v>43137</v>
      </c>
    </row>
    <row r="253" spans="1:19" x14ac:dyDescent="0.25">
      <c r="A253" s="22">
        <f t="shared" si="3"/>
        <v>43132</v>
      </c>
      <c r="B253" s="18" t="s">
        <v>60</v>
      </c>
      <c r="E253" s="3">
        <v>0.43</v>
      </c>
      <c r="F253" s="18" t="s">
        <v>61</v>
      </c>
      <c r="I253" s="3">
        <v>0.31</v>
      </c>
      <c r="Q253"/>
      <c r="R253"/>
      <c r="S253" s="80">
        <v>43138</v>
      </c>
    </row>
    <row r="254" spans="1:19" x14ac:dyDescent="0.25">
      <c r="A254" s="22">
        <f t="shared" si="3"/>
        <v>43133</v>
      </c>
      <c r="B254" s="18" t="s">
        <v>60</v>
      </c>
      <c r="E254" s="3">
        <v>0.44</v>
      </c>
      <c r="F254" s="18" t="s">
        <v>61</v>
      </c>
      <c r="I254" s="3">
        <v>0.32</v>
      </c>
      <c r="Q254"/>
      <c r="R254"/>
      <c r="S254" s="80">
        <v>43139</v>
      </c>
    </row>
    <row r="255" spans="1:19" x14ac:dyDescent="0.25">
      <c r="A255" s="22">
        <f t="shared" si="3"/>
        <v>43134</v>
      </c>
      <c r="B255" s="18" t="s">
        <v>60</v>
      </c>
      <c r="E255" s="3">
        <v>0.44</v>
      </c>
      <c r="F255" s="18" t="s">
        <v>61</v>
      </c>
      <c r="I255" s="3">
        <v>0.32</v>
      </c>
      <c r="Q255"/>
      <c r="R255"/>
      <c r="S255" s="80">
        <v>43140</v>
      </c>
    </row>
    <row r="256" spans="1:19" x14ac:dyDescent="0.25">
      <c r="A256" s="22">
        <f t="shared" si="3"/>
        <v>43135</v>
      </c>
      <c r="B256" s="18" t="s">
        <v>60</v>
      </c>
      <c r="E256" s="3">
        <v>0.44</v>
      </c>
      <c r="F256" s="18" t="s">
        <v>61</v>
      </c>
      <c r="I256" s="3">
        <v>0.32</v>
      </c>
      <c r="Q256"/>
      <c r="R256"/>
      <c r="S256" s="80">
        <v>43141</v>
      </c>
    </row>
    <row r="257" spans="1:19" x14ac:dyDescent="0.25">
      <c r="A257" s="22">
        <f t="shared" si="3"/>
        <v>43136</v>
      </c>
      <c r="B257" s="18" t="s">
        <v>60</v>
      </c>
      <c r="E257" s="3">
        <v>0.44</v>
      </c>
      <c r="F257" s="18" t="s">
        <v>61</v>
      </c>
      <c r="I257" s="3">
        <v>0.32</v>
      </c>
      <c r="Q257"/>
      <c r="R257"/>
      <c r="S257" s="80">
        <v>43142</v>
      </c>
    </row>
    <row r="258" spans="1:19" x14ac:dyDescent="0.25">
      <c r="A258" s="22">
        <f t="shared" si="3"/>
        <v>43137</v>
      </c>
      <c r="B258" s="18" t="s">
        <v>60</v>
      </c>
      <c r="E258" s="3">
        <v>0.44</v>
      </c>
      <c r="F258" s="18" t="s">
        <v>61</v>
      </c>
      <c r="I258" s="3">
        <v>0.32</v>
      </c>
      <c r="Q258"/>
      <c r="R258"/>
      <c r="S258" s="80">
        <v>43143</v>
      </c>
    </row>
    <row r="259" spans="1:19" x14ac:dyDescent="0.25">
      <c r="A259" s="22">
        <f t="shared" si="3"/>
        <v>43138</v>
      </c>
      <c r="B259" s="18" t="s">
        <v>60</v>
      </c>
      <c r="E259" s="3">
        <v>0.44</v>
      </c>
      <c r="F259" s="18" t="s">
        <v>61</v>
      </c>
      <c r="I259" s="3">
        <v>0.32</v>
      </c>
      <c r="Q259"/>
      <c r="R259"/>
      <c r="S259" s="80">
        <v>43144</v>
      </c>
    </row>
    <row r="260" spans="1:19" x14ac:dyDescent="0.25">
      <c r="A260" s="22">
        <f t="shared" si="3"/>
        <v>43139</v>
      </c>
      <c r="B260" s="18" t="s">
        <v>60</v>
      </c>
      <c r="E260" s="3">
        <v>0.44</v>
      </c>
      <c r="F260" s="18" t="s">
        <v>61</v>
      </c>
      <c r="I260" s="3">
        <v>0.32</v>
      </c>
      <c r="Q260"/>
      <c r="R260"/>
      <c r="S260" s="80">
        <v>43145</v>
      </c>
    </row>
    <row r="261" spans="1:19" x14ac:dyDescent="0.25">
      <c r="A261" s="22">
        <f t="shared" si="3"/>
        <v>43140</v>
      </c>
      <c r="B261" s="18" t="s">
        <v>60</v>
      </c>
      <c r="E261" s="3">
        <v>0.44</v>
      </c>
      <c r="F261" s="18" t="s">
        <v>61</v>
      </c>
      <c r="I261" s="3">
        <v>0.32</v>
      </c>
      <c r="Q261"/>
      <c r="R261"/>
      <c r="S261" s="80">
        <v>43146</v>
      </c>
    </row>
    <row r="262" spans="1:19" x14ac:dyDescent="0.25">
      <c r="A262" s="22">
        <f t="shared" si="3"/>
        <v>43141</v>
      </c>
      <c r="B262" s="18" t="s">
        <v>60</v>
      </c>
      <c r="E262" s="3">
        <v>0.44</v>
      </c>
      <c r="F262" s="18" t="s">
        <v>61</v>
      </c>
      <c r="I262" s="3">
        <v>0.32</v>
      </c>
      <c r="Q262"/>
      <c r="R262"/>
      <c r="S262" s="80">
        <v>43147</v>
      </c>
    </row>
    <row r="263" spans="1:19" x14ac:dyDescent="0.25">
      <c r="A263" s="22">
        <f t="shared" si="3"/>
        <v>43142</v>
      </c>
      <c r="B263" s="18" t="s">
        <v>60</v>
      </c>
      <c r="E263" s="3">
        <v>0.44</v>
      </c>
      <c r="F263" s="18" t="s">
        <v>61</v>
      </c>
      <c r="I263" s="3">
        <v>0.32</v>
      </c>
      <c r="Q263"/>
      <c r="R263"/>
      <c r="S263" s="80">
        <v>43148</v>
      </c>
    </row>
    <row r="264" spans="1:19" x14ac:dyDescent="0.25">
      <c r="A264" s="22">
        <f t="shared" si="3"/>
        <v>43143</v>
      </c>
      <c r="B264" s="18" t="s">
        <v>60</v>
      </c>
      <c r="E264" s="3">
        <v>0.44</v>
      </c>
      <c r="F264" s="18" t="s">
        <v>61</v>
      </c>
      <c r="I264" s="3">
        <v>0.32</v>
      </c>
      <c r="Q264"/>
      <c r="R264"/>
      <c r="S264" s="80">
        <v>43149</v>
      </c>
    </row>
    <row r="265" spans="1:19" x14ac:dyDescent="0.25">
      <c r="A265" s="22">
        <f t="shared" si="3"/>
        <v>43144</v>
      </c>
      <c r="B265" s="18" t="s">
        <v>60</v>
      </c>
      <c r="E265" s="3">
        <v>0.44</v>
      </c>
      <c r="F265" s="18" t="s">
        <v>61</v>
      </c>
      <c r="I265" s="3">
        <v>0.32</v>
      </c>
      <c r="Q265"/>
      <c r="R265"/>
      <c r="S265" s="80">
        <v>43150</v>
      </c>
    </row>
    <row r="266" spans="1:19" x14ac:dyDescent="0.25">
      <c r="A266" s="22">
        <f t="shared" ref="A266:A329" si="4">+A265+1</f>
        <v>43145</v>
      </c>
      <c r="B266" s="18" t="s">
        <v>60</v>
      </c>
      <c r="E266" s="3">
        <v>0.44</v>
      </c>
      <c r="F266" s="18" t="s">
        <v>61</v>
      </c>
      <c r="I266" s="3">
        <v>0.32</v>
      </c>
      <c r="Q266"/>
      <c r="R266"/>
      <c r="S266" s="80">
        <v>43151</v>
      </c>
    </row>
    <row r="267" spans="1:19" x14ac:dyDescent="0.25">
      <c r="A267" s="22">
        <f t="shared" si="4"/>
        <v>43146</v>
      </c>
      <c r="B267" s="18" t="s">
        <v>60</v>
      </c>
      <c r="E267" s="3">
        <v>0.44</v>
      </c>
      <c r="F267" s="18" t="s">
        <v>61</v>
      </c>
      <c r="I267" s="3">
        <v>0.32</v>
      </c>
      <c r="Q267"/>
      <c r="R267"/>
      <c r="S267" s="80">
        <v>43152</v>
      </c>
    </row>
    <row r="268" spans="1:19" x14ac:dyDescent="0.25">
      <c r="A268" s="22">
        <f t="shared" si="4"/>
        <v>43147</v>
      </c>
      <c r="B268" s="18" t="s">
        <v>60</v>
      </c>
      <c r="E268" s="3">
        <v>0.44</v>
      </c>
      <c r="F268" s="18" t="s">
        <v>61</v>
      </c>
      <c r="I268" s="3">
        <v>0.32</v>
      </c>
      <c r="Q268"/>
      <c r="R268"/>
      <c r="S268" s="80">
        <v>43153</v>
      </c>
    </row>
    <row r="269" spans="1:19" x14ac:dyDescent="0.25">
      <c r="A269" s="22">
        <f t="shared" si="4"/>
        <v>43148</v>
      </c>
      <c r="B269" s="18" t="s">
        <v>60</v>
      </c>
      <c r="E269" s="3">
        <v>0.44</v>
      </c>
      <c r="F269" s="18" t="s">
        <v>61</v>
      </c>
      <c r="I269" s="3">
        <v>0.32</v>
      </c>
      <c r="Q269"/>
      <c r="R269"/>
      <c r="S269" s="80">
        <v>43154</v>
      </c>
    </row>
    <row r="270" spans="1:19" x14ac:dyDescent="0.25">
      <c r="A270" s="22">
        <f t="shared" si="4"/>
        <v>43149</v>
      </c>
      <c r="B270" s="18" t="s">
        <v>60</v>
      </c>
      <c r="E270" s="3">
        <v>0.44</v>
      </c>
      <c r="F270" s="18" t="s">
        <v>61</v>
      </c>
      <c r="I270" s="3">
        <v>0.32</v>
      </c>
      <c r="Q270"/>
      <c r="R270"/>
      <c r="S270" s="80">
        <v>43155</v>
      </c>
    </row>
    <row r="271" spans="1:19" x14ac:dyDescent="0.25">
      <c r="A271" s="22">
        <f t="shared" si="4"/>
        <v>43150</v>
      </c>
      <c r="B271" s="18" t="s">
        <v>60</v>
      </c>
      <c r="E271" s="3">
        <v>0.44</v>
      </c>
      <c r="F271" s="18" t="s">
        <v>61</v>
      </c>
      <c r="I271" s="3">
        <v>0.32</v>
      </c>
      <c r="Q271"/>
      <c r="R271"/>
      <c r="S271" s="80">
        <v>43156</v>
      </c>
    </row>
    <row r="272" spans="1:19" x14ac:dyDescent="0.25">
      <c r="A272" s="22">
        <f t="shared" si="4"/>
        <v>43151</v>
      </c>
      <c r="B272" s="18" t="s">
        <v>60</v>
      </c>
      <c r="E272" s="3">
        <v>0.44</v>
      </c>
      <c r="F272" s="18" t="s">
        <v>61</v>
      </c>
      <c r="I272" s="3">
        <v>0.32</v>
      </c>
      <c r="Q272"/>
      <c r="R272"/>
      <c r="S272" s="80">
        <v>43157</v>
      </c>
    </row>
    <row r="273" spans="1:19" x14ac:dyDescent="0.25">
      <c r="A273" s="22">
        <f t="shared" si="4"/>
        <v>43152</v>
      </c>
      <c r="B273" s="18" t="s">
        <v>60</v>
      </c>
      <c r="E273" s="3">
        <v>0.44</v>
      </c>
      <c r="F273" s="18" t="s">
        <v>61</v>
      </c>
      <c r="I273" s="3">
        <v>0.32</v>
      </c>
      <c r="Q273"/>
      <c r="R273"/>
      <c r="S273" s="80">
        <v>43158</v>
      </c>
    </row>
    <row r="274" spans="1:19" x14ac:dyDescent="0.25">
      <c r="A274" s="22">
        <f t="shared" si="4"/>
        <v>43153</v>
      </c>
      <c r="B274" s="18" t="s">
        <v>60</v>
      </c>
      <c r="E274" s="3">
        <v>0.44</v>
      </c>
      <c r="F274" s="18" t="s">
        <v>61</v>
      </c>
      <c r="I274" s="3">
        <v>0.32</v>
      </c>
      <c r="Q274"/>
      <c r="R274"/>
      <c r="S274" s="80">
        <v>43159</v>
      </c>
    </row>
    <row r="275" spans="1:19" x14ac:dyDescent="0.25">
      <c r="A275" s="22">
        <f t="shared" si="4"/>
        <v>43154</v>
      </c>
      <c r="B275" s="18" t="s">
        <v>60</v>
      </c>
      <c r="E275" s="3">
        <v>0.44</v>
      </c>
      <c r="F275" s="18" t="s">
        <v>61</v>
      </c>
      <c r="I275" s="3">
        <v>0.32</v>
      </c>
      <c r="Q275"/>
      <c r="R275"/>
      <c r="S275" s="80">
        <v>43160</v>
      </c>
    </row>
    <row r="276" spans="1:19" x14ac:dyDescent="0.25">
      <c r="A276" s="22">
        <f t="shared" si="4"/>
        <v>43155</v>
      </c>
      <c r="B276" s="18" t="s">
        <v>60</v>
      </c>
      <c r="E276" s="3">
        <v>0.44</v>
      </c>
      <c r="F276" s="18" t="s">
        <v>61</v>
      </c>
      <c r="I276" s="3">
        <v>0.32</v>
      </c>
      <c r="Q276"/>
      <c r="R276"/>
      <c r="S276" s="80">
        <v>43161</v>
      </c>
    </row>
    <row r="277" spans="1:19" x14ac:dyDescent="0.25">
      <c r="A277" s="22">
        <f t="shared" si="4"/>
        <v>43156</v>
      </c>
      <c r="B277" s="18" t="s">
        <v>60</v>
      </c>
      <c r="E277" s="3">
        <v>0.44</v>
      </c>
      <c r="F277" s="18" t="s">
        <v>61</v>
      </c>
      <c r="I277" s="3">
        <v>0.32</v>
      </c>
      <c r="Q277"/>
      <c r="R277"/>
      <c r="S277" s="80">
        <v>43162</v>
      </c>
    </row>
    <row r="278" spans="1:19" x14ac:dyDescent="0.25">
      <c r="A278" s="22">
        <f t="shared" si="4"/>
        <v>43157</v>
      </c>
      <c r="B278" s="18" t="s">
        <v>60</v>
      </c>
      <c r="E278" s="3">
        <v>0.44</v>
      </c>
      <c r="F278" s="18" t="s">
        <v>61</v>
      </c>
      <c r="I278" s="3">
        <v>0.32</v>
      </c>
      <c r="Q278"/>
      <c r="R278"/>
      <c r="S278" s="80">
        <v>43163</v>
      </c>
    </row>
    <row r="279" spans="1:19" x14ac:dyDescent="0.25">
      <c r="A279" s="22">
        <f t="shared" si="4"/>
        <v>43158</v>
      </c>
      <c r="B279" s="18" t="s">
        <v>60</v>
      </c>
      <c r="E279" s="3">
        <v>0.44</v>
      </c>
      <c r="F279" s="18" t="s">
        <v>61</v>
      </c>
      <c r="I279" s="3">
        <v>0.32</v>
      </c>
      <c r="Q279"/>
      <c r="R279"/>
      <c r="S279" s="80">
        <v>43164</v>
      </c>
    </row>
    <row r="280" spans="1:19" x14ac:dyDescent="0.25">
      <c r="A280" s="22">
        <f t="shared" si="4"/>
        <v>43159</v>
      </c>
      <c r="B280" s="18" t="s">
        <v>60</v>
      </c>
      <c r="E280" s="3">
        <v>0.44</v>
      </c>
      <c r="F280" s="18" t="s">
        <v>61</v>
      </c>
      <c r="I280" s="3">
        <v>0.32</v>
      </c>
      <c r="Q280"/>
      <c r="R280"/>
      <c r="S280" s="80">
        <v>43165</v>
      </c>
    </row>
    <row r="281" spans="1:19" x14ac:dyDescent="0.25">
      <c r="A281" s="22">
        <f t="shared" si="4"/>
        <v>43160</v>
      </c>
      <c r="B281" s="18" t="s">
        <v>60</v>
      </c>
      <c r="E281" s="3">
        <v>0.44</v>
      </c>
      <c r="F281" s="18" t="s">
        <v>61</v>
      </c>
      <c r="I281" s="3">
        <v>0.32</v>
      </c>
      <c r="Q281"/>
      <c r="R281"/>
      <c r="S281" s="80">
        <v>43166</v>
      </c>
    </row>
    <row r="282" spans="1:19" x14ac:dyDescent="0.25">
      <c r="A282" s="22">
        <f t="shared" si="4"/>
        <v>43161</v>
      </c>
      <c r="B282" s="18" t="s">
        <v>60</v>
      </c>
      <c r="E282" s="3">
        <v>0.45</v>
      </c>
      <c r="F282" s="18" t="s">
        <v>61</v>
      </c>
      <c r="I282" s="3">
        <v>0.33</v>
      </c>
      <c r="Q282"/>
      <c r="R282"/>
      <c r="S282" s="80">
        <v>43167</v>
      </c>
    </row>
    <row r="283" spans="1:19" x14ac:dyDescent="0.25">
      <c r="A283" s="22">
        <f t="shared" si="4"/>
        <v>43162</v>
      </c>
      <c r="B283" s="18" t="s">
        <v>60</v>
      </c>
      <c r="E283" s="3">
        <v>0.45</v>
      </c>
      <c r="F283" s="18" t="s">
        <v>61</v>
      </c>
      <c r="I283" s="3">
        <v>0.33</v>
      </c>
      <c r="Q283"/>
      <c r="R283"/>
      <c r="S283" s="80">
        <v>43168</v>
      </c>
    </row>
    <row r="284" spans="1:19" x14ac:dyDescent="0.25">
      <c r="A284" s="22">
        <f t="shared" si="4"/>
        <v>43163</v>
      </c>
      <c r="B284" s="18" t="s">
        <v>60</v>
      </c>
      <c r="E284" s="3">
        <v>0.45</v>
      </c>
      <c r="F284" s="18" t="s">
        <v>61</v>
      </c>
      <c r="I284" s="3">
        <v>0.33</v>
      </c>
      <c r="Q284"/>
      <c r="R284"/>
      <c r="S284" s="80">
        <v>43169</v>
      </c>
    </row>
    <row r="285" spans="1:19" x14ac:dyDescent="0.25">
      <c r="A285" s="22">
        <f t="shared" si="4"/>
        <v>43164</v>
      </c>
      <c r="B285" s="18" t="s">
        <v>60</v>
      </c>
      <c r="E285" s="3">
        <v>0.45</v>
      </c>
      <c r="F285" s="18" t="s">
        <v>61</v>
      </c>
      <c r="I285" s="3">
        <v>0.33</v>
      </c>
      <c r="Q285"/>
      <c r="R285"/>
      <c r="S285" s="80">
        <v>43170</v>
      </c>
    </row>
    <row r="286" spans="1:19" x14ac:dyDescent="0.25">
      <c r="A286" s="22">
        <f t="shared" si="4"/>
        <v>43165</v>
      </c>
      <c r="B286" s="18" t="s">
        <v>60</v>
      </c>
      <c r="E286" s="3">
        <v>0.45</v>
      </c>
      <c r="F286" s="18" t="s">
        <v>61</v>
      </c>
      <c r="I286" s="3">
        <v>0.33</v>
      </c>
      <c r="Q286"/>
      <c r="R286"/>
      <c r="S286" s="80">
        <v>43171</v>
      </c>
    </row>
    <row r="287" spans="1:19" x14ac:dyDescent="0.25">
      <c r="A287" s="22">
        <f t="shared" si="4"/>
        <v>43166</v>
      </c>
      <c r="B287" s="18" t="s">
        <v>60</v>
      </c>
      <c r="E287" s="3">
        <v>0.45</v>
      </c>
      <c r="F287" s="18" t="s">
        <v>61</v>
      </c>
      <c r="I287" s="3">
        <v>0.33</v>
      </c>
      <c r="Q287"/>
      <c r="R287"/>
      <c r="S287" s="80">
        <v>43172</v>
      </c>
    </row>
    <row r="288" spans="1:19" x14ac:dyDescent="0.25">
      <c r="A288" s="22">
        <f t="shared" si="4"/>
        <v>43167</v>
      </c>
      <c r="B288" s="18" t="s">
        <v>60</v>
      </c>
      <c r="E288" s="3">
        <v>0.45</v>
      </c>
      <c r="F288" s="18" t="s">
        <v>61</v>
      </c>
      <c r="I288" s="3">
        <v>0.33</v>
      </c>
      <c r="Q288"/>
      <c r="R288"/>
      <c r="S288" s="80">
        <v>43173</v>
      </c>
    </row>
    <row r="289" spans="1:19" x14ac:dyDescent="0.25">
      <c r="A289" s="22">
        <f t="shared" si="4"/>
        <v>43168</v>
      </c>
      <c r="B289" s="18" t="s">
        <v>60</v>
      </c>
      <c r="E289" s="3">
        <v>0.45</v>
      </c>
      <c r="F289" s="18" t="s">
        <v>61</v>
      </c>
      <c r="I289" s="3">
        <v>0.33</v>
      </c>
      <c r="Q289"/>
      <c r="R289"/>
      <c r="S289" s="80">
        <v>43174</v>
      </c>
    </row>
    <row r="290" spans="1:19" x14ac:dyDescent="0.25">
      <c r="A290" s="22">
        <f t="shared" si="4"/>
        <v>43169</v>
      </c>
      <c r="B290" s="18" t="s">
        <v>60</v>
      </c>
      <c r="E290" s="3">
        <v>0.45</v>
      </c>
      <c r="F290" s="18" t="s">
        <v>61</v>
      </c>
      <c r="I290" s="3">
        <v>0.33</v>
      </c>
      <c r="Q290"/>
      <c r="R290"/>
      <c r="S290" s="80">
        <v>43175</v>
      </c>
    </row>
    <row r="291" spans="1:19" x14ac:dyDescent="0.25">
      <c r="A291" s="22">
        <f t="shared" si="4"/>
        <v>43170</v>
      </c>
      <c r="B291" s="18" t="s">
        <v>60</v>
      </c>
      <c r="E291" s="3">
        <v>0.45</v>
      </c>
      <c r="F291" s="18" t="s">
        <v>61</v>
      </c>
      <c r="I291" s="3">
        <v>0.33</v>
      </c>
      <c r="Q291"/>
      <c r="R291"/>
      <c r="S291" s="80">
        <v>43176</v>
      </c>
    </row>
    <row r="292" spans="1:19" x14ac:dyDescent="0.25">
      <c r="A292" s="22">
        <f t="shared" si="4"/>
        <v>43171</v>
      </c>
      <c r="B292" s="18" t="s">
        <v>60</v>
      </c>
      <c r="E292" s="3">
        <v>0.45</v>
      </c>
      <c r="F292" s="18" t="s">
        <v>61</v>
      </c>
      <c r="I292" s="3">
        <v>0.33</v>
      </c>
      <c r="Q292"/>
      <c r="R292"/>
      <c r="S292" s="80">
        <v>43177</v>
      </c>
    </row>
    <row r="293" spans="1:19" x14ac:dyDescent="0.25">
      <c r="A293" s="22">
        <f t="shared" si="4"/>
        <v>43172</v>
      </c>
      <c r="B293" s="18" t="s">
        <v>60</v>
      </c>
      <c r="E293" s="3">
        <v>0.45</v>
      </c>
      <c r="F293" s="18" t="s">
        <v>61</v>
      </c>
      <c r="I293" s="3">
        <v>0.33</v>
      </c>
      <c r="Q293"/>
      <c r="R293"/>
      <c r="S293" s="80">
        <v>43178</v>
      </c>
    </row>
    <row r="294" spans="1:19" x14ac:dyDescent="0.25">
      <c r="A294" s="22">
        <f t="shared" si="4"/>
        <v>43173</v>
      </c>
      <c r="B294" s="18" t="s">
        <v>60</v>
      </c>
      <c r="E294" s="3">
        <v>0.45</v>
      </c>
      <c r="F294" s="18" t="s">
        <v>61</v>
      </c>
      <c r="I294" s="3">
        <v>0.33</v>
      </c>
      <c r="Q294"/>
      <c r="R294"/>
      <c r="S294" s="80">
        <v>43179</v>
      </c>
    </row>
    <row r="295" spans="1:19" x14ac:dyDescent="0.25">
      <c r="A295" s="22">
        <f t="shared" si="4"/>
        <v>43174</v>
      </c>
      <c r="B295" s="18" t="s">
        <v>60</v>
      </c>
      <c r="E295" s="3">
        <v>0.45</v>
      </c>
      <c r="F295" s="18" t="s">
        <v>61</v>
      </c>
      <c r="I295" s="3">
        <v>0.33</v>
      </c>
      <c r="Q295"/>
      <c r="R295"/>
      <c r="S295" s="80">
        <v>43180</v>
      </c>
    </row>
    <row r="296" spans="1:19" x14ac:dyDescent="0.25">
      <c r="A296" s="22">
        <f t="shared" si="4"/>
        <v>43175</v>
      </c>
      <c r="B296" s="18" t="s">
        <v>60</v>
      </c>
      <c r="E296" s="3">
        <v>0.45</v>
      </c>
      <c r="F296" s="18" t="s">
        <v>61</v>
      </c>
      <c r="I296" s="3">
        <v>0.33</v>
      </c>
      <c r="Q296"/>
      <c r="R296"/>
      <c r="S296" s="80">
        <v>43181</v>
      </c>
    </row>
    <row r="297" spans="1:19" x14ac:dyDescent="0.25">
      <c r="A297" s="22">
        <f t="shared" si="4"/>
        <v>43176</v>
      </c>
      <c r="B297" s="18" t="s">
        <v>60</v>
      </c>
      <c r="E297" s="3">
        <v>0.45</v>
      </c>
      <c r="F297" s="18" t="s">
        <v>61</v>
      </c>
      <c r="I297" s="3">
        <v>0.33</v>
      </c>
      <c r="Q297"/>
      <c r="R297"/>
      <c r="S297" s="80">
        <v>43182</v>
      </c>
    </row>
    <row r="298" spans="1:19" x14ac:dyDescent="0.25">
      <c r="A298" s="22">
        <f t="shared" si="4"/>
        <v>43177</v>
      </c>
      <c r="B298" s="18" t="s">
        <v>60</v>
      </c>
      <c r="E298" s="3">
        <v>0.45</v>
      </c>
      <c r="F298" s="18" t="s">
        <v>61</v>
      </c>
      <c r="I298" s="3">
        <v>0.33</v>
      </c>
      <c r="Q298"/>
      <c r="R298"/>
      <c r="S298" s="80">
        <v>43183</v>
      </c>
    </row>
    <row r="299" spans="1:19" x14ac:dyDescent="0.25">
      <c r="A299" s="22">
        <f t="shared" si="4"/>
        <v>43178</v>
      </c>
      <c r="B299" s="18" t="s">
        <v>60</v>
      </c>
      <c r="E299" s="3">
        <v>0.45</v>
      </c>
      <c r="F299" s="18" t="s">
        <v>61</v>
      </c>
      <c r="I299" s="3">
        <v>0.33</v>
      </c>
      <c r="Q299"/>
      <c r="R299"/>
      <c r="S299" s="80">
        <v>43184</v>
      </c>
    </row>
    <row r="300" spans="1:19" x14ac:dyDescent="0.25">
      <c r="A300" s="22">
        <f t="shared" si="4"/>
        <v>43179</v>
      </c>
      <c r="B300" s="18" t="s">
        <v>60</v>
      </c>
      <c r="E300" s="3">
        <v>0.45</v>
      </c>
      <c r="F300" s="18" t="s">
        <v>61</v>
      </c>
      <c r="I300" s="3">
        <v>0.33</v>
      </c>
      <c r="Q300"/>
      <c r="R300"/>
      <c r="S300" s="80">
        <v>43185</v>
      </c>
    </row>
    <row r="301" spans="1:19" x14ac:dyDescent="0.25">
      <c r="A301" s="22">
        <f t="shared" si="4"/>
        <v>43180</v>
      </c>
      <c r="B301" s="18" t="s">
        <v>60</v>
      </c>
      <c r="E301" s="3">
        <v>0.45</v>
      </c>
      <c r="F301" s="18" t="s">
        <v>61</v>
      </c>
      <c r="I301" s="3">
        <v>0.33</v>
      </c>
      <c r="Q301"/>
      <c r="R301"/>
      <c r="S301" s="80">
        <v>43186</v>
      </c>
    </row>
    <row r="302" spans="1:19" x14ac:dyDescent="0.25">
      <c r="A302" s="22">
        <f t="shared" si="4"/>
        <v>43181</v>
      </c>
      <c r="B302" s="18" t="s">
        <v>60</v>
      </c>
      <c r="E302" s="3">
        <v>0.45</v>
      </c>
      <c r="F302" s="18" t="s">
        <v>61</v>
      </c>
      <c r="I302" s="3">
        <v>0.33</v>
      </c>
      <c r="Q302"/>
      <c r="R302"/>
      <c r="S302" s="80">
        <v>43187</v>
      </c>
    </row>
    <row r="303" spans="1:19" x14ac:dyDescent="0.25">
      <c r="A303" s="22">
        <f t="shared" si="4"/>
        <v>43182</v>
      </c>
      <c r="B303" s="18" t="s">
        <v>60</v>
      </c>
      <c r="E303" s="3">
        <v>0.45</v>
      </c>
      <c r="F303" s="18" t="s">
        <v>61</v>
      </c>
      <c r="I303" s="3">
        <v>0.33</v>
      </c>
      <c r="Q303"/>
      <c r="R303"/>
      <c r="S303" s="80">
        <v>43188</v>
      </c>
    </row>
    <row r="304" spans="1:19" x14ac:dyDescent="0.25">
      <c r="A304" s="22">
        <f t="shared" si="4"/>
        <v>43183</v>
      </c>
      <c r="B304" s="18" t="s">
        <v>60</v>
      </c>
      <c r="E304" s="3">
        <v>0.45</v>
      </c>
      <c r="F304" s="18" t="s">
        <v>61</v>
      </c>
      <c r="I304" s="3">
        <v>0.33</v>
      </c>
      <c r="Q304"/>
      <c r="R304"/>
      <c r="S304" s="80">
        <v>43189</v>
      </c>
    </row>
    <row r="305" spans="1:19" x14ac:dyDescent="0.25">
      <c r="A305" s="22">
        <f t="shared" si="4"/>
        <v>43184</v>
      </c>
      <c r="B305" s="18" t="s">
        <v>60</v>
      </c>
      <c r="E305" s="3">
        <v>0.45</v>
      </c>
      <c r="F305" s="18" t="s">
        <v>61</v>
      </c>
      <c r="I305" s="3">
        <v>0.33</v>
      </c>
      <c r="Q305"/>
      <c r="R305"/>
      <c r="S305" s="80">
        <v>43190</v>
      </c>
    </row>
    <row r="306" spans="1:19" x14ac:dyDescent="0.25">
      <c r="A306" s="22">
        <f t="shared" si="4"/>
        <v>43185</v>
      </c>
      <c r="B306" s="18" t="s">
        <v>60</v>
      </c>
      <c r="E306" s="3">
        <v>0.45</v>
      </c>
      <c r="F306" s="18" t="s">
        <v>61</v>
      </c>
      <c r="I306" s="3">
        <v>0.33</v>
      </c>
      <c r="Q306"/>
      <c r="R306"/>
      <c r="S306" s="80">
        <v>43191</v>
      </c>
    </row>
    <row r="307" spans="1:19" x14ac:dyDescent="0.25">
      <c r="A307" s="22">
        <f t="shared" si="4"/>
        <v>43186</v>
      </c>
      <c r="B307" s="18" t="s">
        <v>60</v>
      </c>
      <c r="E307" s="3">
        <v>0.45</v>
      </c>
      <c r="F307" s="18" t="s">
        <v>61</v>
      </c>
      <c r="I307" s="3">
        <v>0.33</v>
      </c>
      <c r="Q307"/>
      <c r="R307"/>
      <c r="S307" s="80">
        <v>43192</v>
      </c>
    </row>
    <row r="308" spans="1:19" x14ac:dyDescent="0.25">
      <c r="A308" s="22">
        <f t="shared" si="4"/>
        <v>43187</v>
      </c>
      <c r="B308" s="18" t="s">
        <v>60</v>
      </c>
      <c r="E308" s="3">
        <v>0.45</v>
      </c>
      <c r="F308" s="18" t="s">
        <v>61</v>
      </c>
      <c r="I308" s="3">
        <v>0.33</v>
      </c>
      <c r="Q308"/>
      <c r="R308"/>
      <c r="S308" s="80">
        <v>43193</v>
      </c>
    </row>
    <row r="309" spans="1:19" x14ac:dyDescent="0.25">
      <c r="A309" s="22">
        <f t="shared" si="4"/>
        <v>43188</v>
      </c>
      <c r="B309" s="18" t="s">
        <v>60</v>
      </c>
      <c r="E309" s="3">
        <v>0.45</v>
      </c>
      <c r="F309" s="18" t="s">
        <v>61</v>
      </c>
      <c r="I309" s="3">
        <v>0.33</v>
      </c>
      <c r="Q309"/>
      <c r="R309"/>
      <c r="S309" s="80">
        <v>43194</v>
      </c>
    </row>
    <row r="310" spans="1:19" x14ac:dyDescent="0.25">
      <c r="A310" s="22">
        <f t="shared" si="4"/>
        <v>43189</v>
      </c>
      <c r="B310" s="18" t="s">
        <v>60</v>
      </c>
      <c r="E310" s="3">
        <v>0.45</v>
      </c>
      <c r="F310" s="18" t="s">
        <v>61</v>
      </c>
      <c r="I310" s="3">
        <v>0.33</v>
      </c>
      <c r="Q310"/>
      <c r="R310"/>
      <c r="S310" s="80">
        <v>43195</v>
      </c>
    </row>
    <row r="311" spans="1:19" x14ac:dyDescent="0.25">
      <c r="A311" s="22">
        <f t="shared" si="4"/>
        <v>43190</v>
      </c>
      <c r="B311" s="18" t="s">
        <v>60</v>
      </c>
      <c r="E311" s="3">
        <v>0.45</v>
      </c>
      <c r="F311" s="18" t="s">
        <v>61</v>
      </c>
      <c r="I311" s="3">
        <v>0.33</v>
      </c>
      <c r="Q311"/>
      <c r="R311"/>
      <c r="S311" s="80">
        <v>43196</v>
      </c>
    </row>
    <row r="312" spans="1:19" x14ac:dyDescent="0.25">
      <c r="A312" s="22">
        <f t="shared" si="4"/>
        <v>43191</v>
      </c>
      <c r="B312" s="18" t="s">
        <v>60</v>
      </c>
      <c r="E312" s="3">
        <v>0.45</v>
      </c>
      <c r="F312" s="18" t="s">
        <v>61</v>
      </c>
      <c r="I312" s="3">
        <v>0.33</v>
      </c>
      <c r="Q312"/>
      <c r="R312"/>
      <c r="S312" s="80">
        <v>43197</v>
      </c>
    </row>
    <row r="313" spans="1:19" x14ac:dyDescent="0.25">
      <c r="A313" s="22">
        <f t="shared" si="4"/>
        <v>43192</v>
      </c>
      <c r="B313" s="18" t="s">
        <v>60</v>
      </c>
      <c r="E313" s="3">
        <v>0.46</v>
      </c>
      <c r="F313" s="18" t="s">
        <v>61</v>
      </c>
      <c r="I313" s="3">
        <v>0.34</v>
      </c>
      <c r="Q313"/>
      <c r="R313"/>
      <c r="S313" s="80">
        <v>43198</v>
      </c>
    </row>
    <row r="314" spans="1:19" x14ac:dyDescent="0.25">
      <c r="A314" s="22">
        <f t="shared" si="4"/>
        <v>43193</v>
      </c>
      <c r="B314" s="18" t="s">
        <v>60</v>
      </c>
      <c r="E314" s="3">
        <v>0.46</v>
      </c>
      <c r="F314" s="18" t="s">
        <v>61</v>
      </c>
      <c r="I314" s="3">
        <v>0.34</v>
      </c>
      <c r="Q314"/>
      <c r="R314"/>
      <c r="S314" s="80">
        <v>43199</v>
      </c>
    </row>
    <row r="315" spans="1:19" x14ac:dyDescent="0.25">
      <c r="A315" s="22">
        <f t="shared" si="4"/>
        <v>43194</v>
      </c>
      <c r="B315" s="18" t="s">
        <v>60</v>
      </c>
      <c r="E315" s="3">
        <v>0.46</v>
      </c>
      <c r="F315" s="18" t="s">
        <v>61</v>
      </c>
      <c r="I315" s="3">
        <v>0.34</v>
      </c>
      <c r="Q315"/>
      <c r="R315"/>
      <c r="S315" s="80">
        <v>43200</v>
      </c>
    </row>
    <row r="316" spans="1:19" x14ac:dyDescent="0.25">
      <c r="A316" s="22">
        <f t="shared" si="4"/>
        <v>43195</v>
      </c>
      <c r="B316" s="18" t="s">
        <v>60</v>
      </c>
      <c r="E316" s="3">
        <v>0.46</v>
      </c>
      <c r="F316" s="18" t="s">
        <v>61</v>
      </c>
      <c r="I316" s="3">
        <v>0.34</v>
      </c>
      <c r="Q316"/>
      <c r="R316"/>
      <c r="S316" s="80">
        <v>43201</v>
      </c>
    </row>
    <row r="317" spans="1:19" x14ac:dyDescent="0.25">
      <c r="A317" s="22">
        <f t="shared" si="4"/>
        <v>43196</v>
      </c>
      <c r="B317" s="18" t="s">
        <v>60</v>
      </c>
      <c r="E317" s="3">
        <v>0.46</v>
      </c>
      <c r="F317" s="18" t="s">
        <v>61</v>
      </c>
      <c r="I317" s="3">
        <v>0.34</v>
      </c>
      <c r="Q317"/>
      <c r="R317"/>
      <c r="S317" s="80">
        <v>43202</v>
      </c>
    </row>
    <row r="318" spans="1:19" x14ac:dyDescent="0.25">
      <c r="A318" s="22">
        <f t="shared" si="4"/>
        <v>43197</v>
      </c>
      <c r="B318" s="18" t="s">
        <v>60</v>
      </c>
      <c r="E318" s="3">
        <v>0.46</v>
      </c>
      <c r="F318" s="18" t="s">
        <v>61</v>
      </c>
      <c r="I318" s="3">
        <v>0.34</v>
      </c>
      <c r="Q318"/>
      <c r="R318"/>
      <c r="S318" s="80">
        <v>43203</v>
      </c>
    </row>
    <row r="319" spans="1:19" x14ac:dyDescent="0.25">
      <c r="A319" s="22">
        <f t="shared" si="4"/>
        <v>43198</v>
      </c>
      <c r="B319" s="18" t="s">
        <v>60</v>
      </c>
      <c r="E319" s="3">
        <v>0.46</v>
      </c>
      <c r="F319" s="18" t="s">
        <v>61</v>
      </c>
      <c r="I319" s="3">
        <v>0.34</v>
      </c>
      <c r="Q319"/>
      <c r="R319"/>
      <c r="S319" s="80">
        <v>43204</v>
      </c>
    </row>
    <row r="320" spans="1:19" x14ac:dyDescent="0.25">
      <c r="A320" s="22">
        <f t="shared" si="4"/>
        <v>43199</v>
      </c>
      <c r="B320" s="18" t="s">
        <v>60</v>
      </c>
      <c r="E320" s="3">
        <v>0.46</v>
      </c>
      <c r="F320" s="18" t="s">
        <v>61</v>
      </c>
      <c r="I320" s="3">
        <v>0.34</v>
      </c>
      <c r="Q320"/>
      <c r="R320"/>
      <c r="S320" s="80">
        <v>43205</v>
      </c>
    </row>
    <row r="321" spans="1:19" x14ac:dyDescent="0.25">
      <c r="A321" s="22">
        <f t="shared" si="4"/>
        <v>43200</v>
      </c>
      <c r="B321" s="18" t="s">
        <v>60</v>
      </c>
      <c r="E321" s="3">
        <v>0.46</v>
      </c>
      <c r="F321" s="18" t="s">
        <v>61</v>
      </c>
      <c r="I321" s="3">
        <v>0.34</v>
      </c>
      <c r="Q321"/>
      <c r="R321"/>
      <c r="S321" s="80">
        <v>43206</v>
      </c>
    </row>
    <row r="322" spans="1:19" x14ac:dyDescent="0.25">
      <c r="A322" s="22">
        <f t="shared" si="4"/>
        <v>43201</v>
      </c>
      <c r="B322" s="18" t="s">
        <v>60</v>
      </c>
      <c r="E322" s="3">
        <v>0.46</v>
      </c>
      <c r="F322" s="18" t="s">
        <v>61</v>
      </c>
      <c r="I322" s="3">
        <v>0.34</v>
      </c>
      <c r="Q322"/>
      <c r="R322"/>
      <c r="S322" s="80">
        <v>43207</v>
      </c>
    </row>
    <row r="323" spans="1:19" x14ac:dyDescent="0.25">
      <c r="A323" s="22">
        <f t="shared" si="4"/>
        <v>43202</v>
      </c>
      <c r="B323" s="18" t="s">
        <v>60</v>
      </c>
      <c r="E323" s="3">
        <v>0.46</v>
      </c>
      <c r="F323" s="18" t="s">
        <v>61</v>
      </c>
      <c r="I323" s="3">
        <v>0.34</v>
      </c>
      <c r="Q323"/>
      <c r="R323"/>
      <c r="S323" s="80">
        <v>43208</v>
      </c>
    </row>
    <row r="324" spans="1:19" x14ac:dyDescent="0.25">
      <c r="A324" s="22">
        <f t="shared" si="4"/>
        <v>43203</v>
      </c>
      <c r="B324" s="18" t="s">
        <v>60</v>
      </c>
      <c r="E324" s="3">
        <v>0.46</v>
      </c>
      <c r="F324" s="18" t="s">
        <v>61</v>
      </c>
      <c r="I324" s="3">
        <v>0.34</v>
      </c>
      <c r="Q324"/>
      <c r="R324"/>
      <c r="S324" s="80">
        <v>43209</v>
      </c>
    </row>
    <row r="325" spans="1:19" x14ac:dyDescent="0.25">
      <c r="A325" s="22">
        <f t="shared" si="4"/>
        <v>43204</v>
      </c>
      <c r="B325" s="18" t="s">
        <v>60</v>
      </c>
      <c r="E325" s="3">
        <v>0.46</v>
      </c>
      <c r="F325" s="18" t="s">
        <v>61</v>
      </c>
      <c r="I325" s="3">
        <v>0.34</v>
      </c>
      <c r="Q325"/>
      <c r="R325"/>
      <c r="S325" s="80">
        <v>43210</v>
      </c>
    </row>
    <row r="326" spans="1:19" x14ac:dyDescent="0.25">
      <c r="A326" s="22">
        <f t="shared" si="4"/>
        <v>43205</v>
      </c>
      <c r="B326" s="18" t="s">
        <v>60</v>
      </c>
      <c r="E326" s="3">
        <v>0.46</v>
      </c>
      <c r="F326" s="18" t="s">
        <v>61</v>
      </c>
      <c r="I326" s="3">
        <v>0.34</v>
      </c>
      <c r="Q326"/>
      <c r="R326"/>
      <c r="S326" s="80">
        <v>43211</v>
      </c>
    </row>
    <row r="327" spans="1:19" x14ac:dyDescent="0.25">
      <c r="A327" s="22">
        <f t="shared" si="4"/>
        <v>43206</v>
      </c>
      <c r="B327" s="18" t="s">
        <v>60</v>
      </c>
      <c r="E327" s="3">
        <v>0.46</v>
      </c>
      <c r="F327" s="18" t="s">
        <v>61</v>
      </c>
      <c r="I327" s="3">
        <v>0.34</v>
      </c>
      <c r="Q327"/>
      <c r="R327"/>
      <c r="S327" s="80">
        <v>43212</v>
      </c>
    </row>
    <row r="328" spans="1:19" x14ac:dyDescent="0.25">
      <c r="A328" s="22">
        <f t="shared" si="4"/>
        <v>43207</v>
      </c>
      <c r="B328" s="18" t="s">
        <v>60</v>
      </c>
      <c r="E328" s="3">
        <v>0.46</v>
      </c>
      <c r="F328" s="18" t="s">
        <v>61</v>
      </c>
      <c r="I328" s="3">
        <v>0.34</v>
      </c>
      <c r="Q328"/>
      <c r="R328"/>
      <c r="S328" s="80">
        <v>43213</v>
      </c>
    </row>
    <row r="329" spans="1:19" x14ac:dyDescent="0.25">
      <c r="A329" s="22">
        <f t="shared" si="4"/>
        <v>43208</v>
      </c>
      <c r="B329" s="18" t="s">
        <v>60</v>
      </c>
      <c r="E329" s="3">
        <v>0.46</v>
      </c>
      <c r="F329" s="18" t="s">
        <v>61</v>
      </c>
      <c r="I329" s="3">
        <v>0.34</v>
      </c>
      <c r="Q329"/>
      <c r="R329"/>
      <c r="S329" s="80">
        <v>43214</v>
      </c>
    </row>
    <row r="330" spans="1:19" x14ac:dyDescent="0.25">
      <c r="A330" s="22">
        <f t="shared" ref="A330:A393" si="5">+A329+1</f>
        <v>43209</v>
      </c>
      <c r="B330" s="18" t="s">
        <v>60</v>
      </c>
      <c r="E330" s="3">
        <v>0.46</v>
      </c>
      <c r="F330" s="18" t="s">
        <v>61</v>
      </c>
      <c r="I330" s="3">
        <v>0.34</v>
      </c>
      <c r="Q330"/>
      <c r="R330"/>
      <c r="S330" s="80">
        <v>43215</v>
      </c>
    </row>
    <row r="331" spans="1:19" x14ac:dyDescent="0.25">
      <c r="A331" s="22">
        <f t="shared" si="5"/>
        <v>43210</v>
      </c>
      <c r="B331" s="18" t="s">
        <v>60</v>
      </c>
      <c r="E331" s="3">
        <v>0.46</v>
      </c>
      <c r="F331" s="18" t="s">
        <v>61</v>
      </c>
      <c r="I331" s="3">
        <v>0.34</v>
      </c>
      <c r="Q331"/>
      <c r="R331"/>
      <c r="S331" s="80">
        <v>43216</v>
      </c>
    </row>
    <row r="332" spans="1:19" x14ac:dyDescent="0.25">
      <c r="A332" s="22">
        <f t="shared" si="5"/>
        <v>43211</v>
      </c>
      <c r="B332" s="18" t="s">
        <v>60</v>
      </c>
      <c r="E332" s="3">
        <v>0.46</v>
      </c>
      <c r="F332" s="18" t="s">
        <v>61</v>
      </c>
      <c r="I332" s="3">
        <v>0.34</v>
      </c>
      <c r="Q332"/>
      <c r="R332"/>
      <c r="S332" s="80">
        <v>43217</v>
      </c>
    </row>
    <row r="333" spans="1:19" x14ac:dyDescent="0.25">
      <c r="A333" s="22">
        <f t="shared" si="5"/>
        <v>43212</v>
      </c>
      <c r="B333" s="18" t="s">
        <v>60</v>
      </c>
      <c r="E333" s="3">
        <v>0.46</v>
      </c>
      <c r="F333" s="18" t="s">
        <v>61</v>
      </c>
      <c r="I333" s="3">
        <v>0.34</v>
      </c>
      <c r="Q333"/>
      <c r="R333"/>
      <c r="S333" s="80">
        <v>43218</v>
      </c>
    </row>
    <row r="334" spans="1:19" x14ac:dyDescent="0.25">
      <c r="A334" s="22">
        <f t="shared" si="5"/>
        <v>43213</v>
      </c>
      <c r="B334" s="18" t="s">
        <v>60</v>
      </c>
      <c r="E334" s="3">
        <v>0.46</v>
      </c>
      <c r="F334" s="18" t="s">
        <v>61</v>
      </c>
      <c r="I334" s="3">
        <v>0.34</v>
      </c>
      <c r="Q334"/>
      <c r="R334"/>
      <c r="S334" s="80">
        <v>43219</v>
      </c>
    </row>
    <row r="335" spans="1:19" x14ac:dyDescent="0.25">
      <c r="A335" s="22">
        <f t="shared" si="5"/>
        <v>43214</v>
      </c>
      <c r="B335" s="18" t="s">
        <v>60</v>
      </c>
      <c r="E335" s="3">
        <v>0.46</v>
      </c>
      <c r="F335" s="18" t="s">
        <v>61</v>
      </c>
      <c r="I335" s="3">
        <v>0.34</v>
      </c>
      <c r="Q335"/>
      <c r="R335"/>
      <c r="S335" s="80">
        <v>43220</v>
      </c>
    </row>
    <row r="336" spans="1:19" x14ac:dyDescent="0.25">
      <c r="A336" s="22">
        <f t="shared" si="5"/>
        <v>43215</v>
      </c>
      <c r="B336" s="18" t="s">
        <v>60</v>
      </c>
      <c r="E336" s="3">
        <v>0.46</v>
      </c>
      <c r="F336" s="18" t="s">
        <v>61</v>
      </c>
      <c r="I336" s="3">
        <v>0.34</v>
      </c>
      <c r="Q336"/>
      <c r="R336"/>
      <c r="S336" s="80">
        <v>43221</v>
      </c>
    </row>
    <row r="337" spans="1:19" x14ac:dyDescent="0.25">
      <c r="A337" s="22">
        <f t="shared" si="5"/>
        <v>43216</v>
      </c>
      <c r="B337" s="18" t="s">
        <v>60</v>
      </c>
      <c r="E337" s="3">
        <v>0.46</v>
      </c>
      <c r="F337" s="18" t="s">
        <v>61</v>
      </c>
      <c r="I337" s="3">
        <v>0.34</v>
      </c>
      <c r="Q337"/>
      <c r="R337"/>
      <c r="S337" s="80">
        <v>43222</v>
      </c>
    </row>
    <row r="338" spans="1:19" x14ac:dyDescent="0.25">
      <c r="A338" s="22">
        <f t="shared" si="5"/>
        <v>43217</v>
      </c>
      <c r="B338" s="18" t="s">
        <v>60</v>
      </c>
      <c r="E338" s="3">
        <v>0.46</v>
      </c>
      <c r="F338" s="18" t="s">
        <v>61</v>
      </c>
      <c r="I338" s="3">
        <v>0.34</v>
      </c>
      <c r="Q338"/>
      <c r="R338"/>
      <c r="S338" s="80">
        <v>43223</v>
      </c>
    </row>
    <row r="339" spans="1:19" x14ac:dyDescent="0.25">
      <c r="A339" s="22">
        <f t="shared" si="5"/>
        <v>43218</v>
      </c>
      <c r="B339" s="18" t="s">
        <v>60</v>
      </c>
      <c r="E339" s="3">
        <v>0.46</v>
      </c>
      <c r="F339" s="18" t="s">
        <v>61</v>
      </c>
      <c r="I339" s="3">
        <v>0.34</v>
      </c>
      <c r="Q339"/>
      <c r="R339"/>
      <c r="S339" s="80">
        <v>43224</v>
      </c>
    </row>
    <row r="340" spans="1:19" x14ac:dyDescent="0.25">
      <c r="A340" s="22">
        <f t="shared" si="5"/>
        <v>43219</v>
      </c>
      <c r="B340" s="18" t="s">
        <v>60</v>
      </c>
      <c r="E340" s="3">
        <v>0.46</v>
      </c>
      <c r="F340" s="18" t="s">
        <v>61</v>
      </c>
      <c r="I340" s="3">
        <v>0.34</v>
      </c>
      <c r="Q340"/>
      <c r="R340"/>
      <c r="S340" s="80">
        <v>43225</v>
      </c>
    </row>
    <row r="341" spans="1:19" x14ac:dyDescent="0.25">
      <c r="A341" s="22">
        <f t="shared" si="5"/>
        <v>43220</v>
      </c>
      <c r="B341" s="18" t="s">
        <v>60</v>
      </c>
      <c r="E341" s="3">
        <v>0.46</v>
      </c>
      <c r="F341" s="18" t="s">
        <v>61</v>
      </c>
      <c r="I341" s="3">
        <v>0.34</v>
      </c>
      <c r="Q341"/>
      <c r="R341"/>
      <c r="S341" s="80">
        <v>43226</v>
      </c>
    </row>
    <row r="342" spans="1:19" x14ac:dyDescent="0.25">
      <c r="A342" s="22">
        <f t="shared" si="5"/>
        <v>43221</v>
      </c>
      <c r="B342" s="18" t="s">
        <v>60</v>
      </c>
      <c r="E342" s="3">
        <v>0.46</v>
      </c>
      <c r="F342" s="18" t="s">
        <v>61</v>
      </c>
      <c r="I342" s="3">
        <v>0.34</v>
      </c>
      <c r="Q342"/>
      <c r="R342"/>
      <c r="S342" s="80">
        <v>43227</v>
      </c>
    </row>
    <row r="343" spans="1:19" x14ac:dyDescent="0.25">
      <c r="A343" s="22">
        <f t="shared" si="5"/>
        <v>43222</v>
      </c>
      <c r="B343" s="18" t="s">
        <v>60</v>
      </c>
      <c r="E343" s="3">
        <v>0.47</v>
      </c>
      <c r="F343" s="18" t="s">
        <v>61</v>
      </c>
      <c r="I343" s="3">
        <v>0.35</v>
      </c>
      <c r="Q343"/>
      <c r="R343"/>
      <c r="S343" s="80">
        <v>43228</v>
      </c>
    </row>
    <row r="344" spans="1:19" x14ac:dyDescent="0.25">
      <c r="A344" s="22">
        <f t="shared" si="5"/>
        <v>43223</v>
      </c>
      <c r="B344" s="18" t="s">
        <v>60</v>
      </c>
      <c r="E344" s="3">
        <v>0.47</v>
      </c>
      <c r="F344" s="18" t="s">
        <v>61</v>
      </c>
      <c r="I344" s="3">
        <v>0.35</v>
      </c>
      <c r="Q344"/>
      <c r="R344"/>
      <c r="S344" s="80">
        <v>43229</v>
      </c>
    </row>
    <row r="345" spans="1:19" x14ac:dyDescent="0.25">
      <c r="A345" s="22">
        <f t="shared" si="5"/>
        <v>43224</v>
      </c>
      <c r="B345" s="18" t="s">
        <v>60</v>
      </c>
      <c r="E345" s="3">
        <v>0.47</v>
      </c>
      <c r="F345" s="18" t="s">
        <v>61</v>
      </c>
      <c r="I345" s="3">
        <v>0.35</v>
      </c>
      <c r="Q345"/>
      <c r="R345"/>
      <c r="S345" s="80">
        <v>43230</v>
      </c>
    </row>
    <row r="346" spans="1:19" x14ac:dyDescent="0.25">
      <c r="A346" s="22">
        <f t="shared" si="5"/>
        <v>43225</v>
      </c>
      <c r="B346" s="18" t="s">
        <v>60</v>
      </c>
      <c r="E346" s="3">
        <v>0.47</v>
      </c>
      <c r="F346" s="18" t="s">
        <v>61</v>
      </c>
      <c r="I346" s="3">
        <v>0.35</v>
      </c>
      <c r="Q346"/>
      <c r="R346"/>
      <c r="S346" s="80">
        <v>43231</v>
      </c>
    </row>
    <row r="347" spans="1:19" x14ac:dyDescent="0.25">
      <c r="A347" s="22">
        <f t="shared" si="5"/>
        <v>43226</v>
      </c>
      <c r="B347" s="18" t="s">
        <v>60</v>
      </c>
      <c r="E347" s="3">
        <v>0.47</v>
      </c>
      <c r="F347" s="18" t="s">
        <v>61</v>
      </c>
      <c r="I347" s="3">
        <v>0.35</v>
      </c>
      <c r="Q347"/>
      <c r="R347"/>
      <c r="S347" s="80">
        <v>43232</v>
      </c>
    </row>
    <row r="348" spans="1:19" x14ac:dyDescent="0.25">
      <c r="A348" s="22">
        <f t="shared" si="5"/>
        <v>43227</v>
      </c>
      <c r="B348" s="18" t="s">
        <v>60</v>
      </c>
      <c r="E348" s="3">
        <v>0.47</v>
      </c>
      <c r="F348" s="18" t="s">
        <v>61</v>
      </c>
      <c r="I348" s="3">
        <v>0.35</v>
      </c>
      <c r="Q348"/>
      <c r="R348"/>
      <c r="S348" s="80">
        <v>43233</v>
      </c>
    </row>
    <row r="349" spans="1:19" x14ac:dyDescent="0.25">
      <c r="A349" s="22">
        <f t="shared" si="5"/>
        <v>43228</v>
      </c>
      <c r="B349" s="18" t="s">
        <v>60</v>
      </c>
      <c r="E349" s="3">
        <v>0.47</v>
      </c>
      <c r="F349" s="18" t="s">
        <v>61</v>
      </c>
      <c r="I349" s="3">
        <v>0.35</v>
      </c>
      <c r="Q349"/>
      <c r="R349"/>
      <c r="S349" s="80">
        <v>43234</v>
      </c>
    </row>
    <row r="350" spans="1:19" x14ac:dyDescent="0.25">
      <c r="A350" s="22">
        <f t="shared" si="5"/>
        <v>43229</v>
      </c>
      <c r="B350" s="18" t="s">
        <v>60</v>
      </c>
      <c r="E350" s="3">
        <v>0.47</v>
      </c>
      <c r="F350" s="18" t="s">
        <v>61</v>
      </c>
      <c r="I350" s="3">
        <v>0.35</v>
      </c>
      <c r="Q350"/>
      <c r="R350"/>
      <c r="S350" s="80">
        <v>43235</v>
      </c>
    </row>
    <row r="351" spans="1:19" x14ac:dyDescent="0.25">
      <c r="A351" s="22">
        <f t="shared" si="5"/>
        <v>43230</v>
      </c>
      <c r="B351" s="18" t="s">
        <v>60</v>
      </c>
      <c r="E351" s="3">
        <v>0.47</v>
      </c>
      <c r="F351" s="18" t="s">
        <v>61</v>
      </c>
      <c r="I351" s="3">
        <v>0.35</v>
      </c>
      <c r="Q351"/>
      <c r="R351"/>
      <c r="S351" s="80">
        <v>43236</v>
      </c>
    </row>
    <row r="352" spans="1:19" x14ac:dyDescent="0.25">
      <c r="A352" s="22">
        <f t="shared" si="5"/>
        <v>43231</v>
      </c>
      <c r="B352" s="18" t="s">
        <v>60</v>
      </c>
      <c r="E352" s="3">
        <v>0.47</v>
      </c>
      <c r="F352" s="18" t="s">
        <v>61</v>
      </c>
      <c r="I352" s="3">
        <v>0.35</v>
      </c>
      <c r="Q352"/>
      <c r="R352"/>
      <c r="S352" s="80">
        <v>43237</v>
      </c>
    </row>
    <row r="353" spans="1:19" x14ac:dyDescent="0.25">
      <c r="A353" s="22">
        <f t="shared" si="5"/>
        <v>43232</v>
      </c>
      <c r="B353" s="18" t="s">
        <v>60</v>
      </c>
      <c r="E353" s="3">
        <v>0.47</v>
      </c>
      <c r="F353" s="18" t="s">
        <v>61</v>
      </c>
      <c r="I353" s="3">
        <v>0.35</v>
      </c>
      <c r="Q353"/>
      <c r="R353"/>
      <c r="S353" s="80">
        <v>43238</v>
      </c>
    </row>
    <row r="354" spans="1:19" x14ac:dyDescent="0.25">
      <c r="A354" s="22">
        <f t="shared" si="5"/>
        <v>43233</v>
      </c>
      <c r="B354" s="18" t="s">
        <v>60</v>
      </c>
      <c r="E354" s="3">
        <v>0.47</v>
      </c>
      <c r="F354" s="18" t="s">
        <v>61</v>
      </c>
      <c r="I354" s="3">
        <v>0.35</v>
      </c>
      <c r="Q354"/>
      <c r="R354"/>
      <c r="S354" s="80">
        <v>43239</v>
      </c>
    </row>
    <row r="355" spans="1:19" x14ac:dyDescent="0.25">
      <c r="A355" s="22">
        <f t="shared" si="5"/>
        <v>43234</v>
      </c>
      <c r="B355" s="18" t="s">
        <v>60</v>
      </c>
      <c r="E355" s="3">
        <v>0.47</v>
      </c>
      <c r="F355" s="18" t="s">
        <v>61</v>
      </c>
      <c r="I355" s="3">
        <v>0.35</v>
      </c>
      <c r="Q355"/>
      <c r="R355"/>
      <c r="S355" s="80">
        <v>43240</v>
      </c>
    </row>
    <row r="356" spans="1:19" x14ac:dyDescent="0.25">
      <c r="A356" s="22">
        <f t="shared" si="5"/>
        <v>43235</v>
      </c>
      <c r="B356" s="18" t="s">
        <v>60</v>
      </c>
      <c r="E356" s="3">
        <v>0.47</v>
      </c>
      <c r="F356" s="18" t="s">
        <v>61</v>
      </c>
      <c r="I356" s="3">
        <v>0.35</v>
      </c>
      <c r="Q356"/>
      <c r="R356"/>
      <c r="S356" s="80">
        <v>43241</v>
      </c>
    </row>
    <row r="357" spans="1:19" x14ac:dyDescent="0.25">
      <c r="A357" s="22">
        <f t="shared" si="5"/>
        <v>43236</v>
      </c>
      <c r="B357" s="18" t="s">
        <v>60</v>
      </c>
      <c r="E357" s="3">
        <v>0.47</v>
      </c>
      <c r="F357" s="18" t="s">
        <v>61</v>
      </c>
      <c r="I357" s="3">
        <v>0.35</v>
      </c>
      <c r="Q357"/>
      <c r="R357"/>
      <c r="S357" s="80">
        <v>43242</v>
      </c>
    </row>
    <row r="358" spans="1:19" x14ac:dyDescent="0.25">
      <c r="A358" s="22">
        <f t="shared" si="5"/>
        <v>43237</v>
      </c>
      <c r="B358" s="18" t="s">
        <v>60</v>
      </c>
      <c r="E358" s="3">
        <v>0.47</v>
      </c>
      <c r="F358" s="18" t="s">
        <v>61</v>
      </c>
      <c r="I358" s="3">
        <v>0.35</v>
      </c>
      <c r="Q358"/>
      <c r="R358"/>
      <c r="S358" s="80">
        <v>43243</v>
      </c>
    </row>
    <row r="359" spans="1:19" x14ac:dyDescent="0.25">
      <c r="A359" s="22">
        <f t="shared" si="5"/>
        <v>43238</v>
      </c>
      <c r="B359" s="18" t="s">
        <v>60</v>
      </c>
      <c r="E359" s="3">
        <v>0.47</v>
      </c>
      <c r="F359" s="18" t="s">
        <v>61</v>
      </c>
      <c r="I359" s="3">
        <v>0.35</v>
      </c>
      <c r="Q359"/>
      <c r="R359"/>
      <c r="S359" s="80">
        <v>43244</v>
      </c>
    </row>
    <row r="360" spans="1:19" x14ac:dyDescent="0.25">
      <c r="A360" s="22">
        <f t="shared" si="5"/>
        <v>43239</v>
      </c>
      <c r="B360" s="18" t="s">
        <v>60</v>
      </c>
      <c r="E360" s="3">
        <v>0.47</v>
      </c>
      <c r="F360" s="18" t="s">
        <v>61</v>
      </c>
      <c r="I360" s="3">
        <v>0.35</v>
      </c>
      <c r="Q360"/>
      <c r="R360"/>
      <c r="S360" s="80">
        <v>43245</v>
      </c>
    </row>
    <row r="361" spans="1:19" x14ac:dyDescent="0.25">
      <c r="A361" s="22">
        <f t="shared" si="5"/>
        <v>43240</v>
      </c>
      <c r="B361" s="18" t="s">
        <v>60</v>
      </c>
      <c r="E361" s="3">
        <v>0.47</v>
      </c>
      <c r="F361" s="18" t="s">
        <v>61</v>
      </c>
      <c r="I361" s="3">
        <v>0.35</v>
      </c>
      <c r="Q361"/>
      <c r="R361"/>
      <c r="S361" s="80">
        <v>43246</v>
      </c>
    </row>
    <row r="362" spans="1:19" x14ac:dyDescent="0.25">
      <c r="A362" s="22">
        <f t="shared" si="5"/>
        <v>43241</v>
      </c>
      <c r="B362" s="18" t="s">
        <v>60</v>
      </c>
      <c r="E362" s="3">
        <v>0.47</v>
      </c>
      <c r="F362" s="18" t="s">
        <v>61</v>
      </c>
      <c r="I362" s="3">
        <v>0.35</v>
      </c>
      <c r="Q362"/>
      <c r="R362"/>
      <c r="S362" s="80">
        <v>43247</v>
      </c>
    </row>
    <row r="363" spans="1:19" x14ac:dyDescent="0.25">
      <c r="A363" s="22">
        <f t="shared" si="5"/>
        <v>43242</v>
      </c>
      <c r="B363" s="18" t="s">
        <v>60</v>
      </c>
      <c r="E363" s="3">
        <v>0.47</v>
      </c>
      <c r="F363" s="18" t="s">
        <v>61</v>
      </c>
      <c r="I363" s="3">
        <v>0.35</v>
      </c>
      <c r="Q363"/>
      <c r="R363"/>
      <c r="S363" s="80">
        <v>43248</v>
      </c>
    </row>
    <row r="364" spans="1:19" x14ac:dyDescent="0.25">
      <c r="A364" s="22">
        <f t="shared" si="5"/>
        <v>43243</v>
      </c>
      <c r="B364" s="18" t="s">
        <v>60</v>
      </c>
      <c r="E364" s="3">
        <v>0.47</v>
      </c>
      <c r="F364" s="18" t="s">
        <v>61</v>
      </c>
      <c r="I364" s="3">
        <v>0.35</v>
      </c>
      <c r="Q364"/>
      <c r="R364"/>
      <c r="S364" s="80">
        <v>43249</v>
      </c>
    </row>
    <row r="365" spans="1:19" x14ac:dyDescent="0.25">
      <c r="A365" s="22">
        <f t="shared" si="5"/>
        <v>43244</v>
      </c>
      <c r="B365" s="18" t="s">
        <v>60</v>
      </c>
      <c r="E365" s="3">
        <v>0.47</v>
      </c>
      <c r="F365" s="18" t="s">
        <v>61</v>
      </c>
      <c r="I365" s="3">
        <v>0.35</v>
      </c>
      <c r="Q365"/>
      <c r="R365"/>
      <c r="S365" s="80">
        <v>43250</v>
      </c>
    </row>
    <row r="366" spans="1:19" x14ac:dyDescent="0.25">
      <c r="A366" s="22">
        <f t="shared" si="5"/>
        <v>43245</v>
      </c>
      <c r="B366" s="18" t="s">
        <v>60</v>
      </c>
      <c r="E366" s="3">
        <v>0.47</v>
      </c>
      <c r="F366" s="18" t="s">
        <v>61</v>
      </c>
      <c r="I366" s="3">
        <v>0.35</v>
      </c>
      <c r="Q366"/>
      <c r="R366"/>
      <c r="S366" s="80">
        <v>43251</v>
      </c>
    </row>
    <row r="367" spans="1:19" x14ac:dyDescent="0.25">
      <c r="A367" s="22">
        <f t="shared" si="5"/>
        <v>43246</v>
      </c>
      <c r="B367" s="18" t="s">
        <v>60</v>
      </c>
      <c r="E367" s="3">
        <v>0.47</v>
      </c>
      <c r="F367" s="18" t="s">
        <v>61</v>
      </c>
      <c r="I367" s="3">
        <v>0.35</v>
      </c>
      <c r="Q367"/>
      <c r="R367"/>
      <c r="S367" s="80">
        <v>43252</v>
      </c>
    </row>
    <row r="368" spans="1:19" x14ac:dyDescent="0.25">
      <c r="A368" s="22">
        <f t="shared" si="5"/>
        <v>43247</v>
      </c>
      <c r="B368" s="18" t="s">
        <v>60</v>
      </c>
      <c r="E368" s="3">
        <v>0.47</v>
      </c>
      <c r="F368" s="18" t="s">
        <v>61</v>
      </c>
      <c r="I368" s="3">
        <v>0.35</v>
      </c>
      <c r="Q368"/>
      <c r="R368"/>
      <c r="S368" s="80">
        <v>43253</v>
      </c>
    </row>
    <row r="369" spans="1:19" x14ac:dyDescent="0.25">
      <c r="A369" s="22">
        <f t="shared" si="5"/>
        <v>43248</v>
      </c>
      <c r="B369" s="18" t="s">
        <v>60</v>
      </c>
      <c r="E369" s="3">
        <v>0.47</v>
      </c>
      <c r="F369" s="18" t="s">
        <v>61</v>
      </c>
      <c r="I369" s="3">
        <v>0.35</v>
      </c>
      <c r="Q369"/>
      <c r="R369"/>
      <c r="S369" s="80">
        <v>43254</v>
      </c>
    </row>
    <row r="370" spans="1:19" x14ac:dyDescent="0.25">
      <c r="A370" s="22">
        <f t="shared" si="5"/>
        <v>43249</v>
      </c>
      <c r="B370" s="18" t="s">
        <v>60</v>
      </c>
      <c r="E370" s="3">
        <v>0.47</v>
      </c>
      <c r="F370" s="18" t="s">
        <v>61</v>
      </c>
      <c r="I370" s="3">
        <v>0.35</v>
      </c>
      <c r="Q370"/>
      <c r="R370"/>
      <c r="S370" s="80">
        <v>43255</v>
      </c>
    </row>
    <row r="371" spans="1:19" x14ac:dyDescent="0.25">
      <c r="A371" s="22">
        <f t="shared" si="5"/>
        <v>43250</v>
      </c>
      <c r="B371" s="18" t="s">
        <v>60</v>
      </c>
      <c r="E371" s="3">
        <v>0.47</v>
      </c>
      <c r="F371" s="18" t="s">
        <v>61</v>
      </c>
      <c r="I371" s="3">
        <v>0.35</v>
      </c>
      <c r="Q371"/>
      <c r="R371"/>
      <c r="S371" s="80">
        <v>43256</v>
      </c>
    </row>
    <row r="372" spans="1:19" x14ac:dyDescent="0.25">
      <c r="A372" s="22">
        <f t="shared" si="5"/>
        <v>43251</v>
      </c>
      <c r="B372" s="18" t="s">
        <v>60</v>
      </c>
      <c r="E372" s="3">
        <v>0.47</v>
      </c>
      <c r="F372" s="18" t="s">
        <v>61</v>
      </c>
      <c r="I372" s="3">
        <v>0.35</v>
      </c>
      <c r="Q372"/>
      <c r="R372"/>
      <c r="S372" s="80">
        <v>43257</v>
      </c>
    </row>
    <row r="373" spans="1:19" x14ac:dyDescent="0.25">
      <c r="A373" s="22">
        <f t="shared" si="5"/>
        <v>43252</v>
      </c>
      <c r="B373" s="18" t="s">
        <v>60</v>
      </c>
      <c r="E373" s="3">
        <v>0.48</v>
      </c>
      <c r="F373" s="18" t="s">
        <v>61</v>
      </c>
      <c r="I373" s="3">
        <v>0.35</v>
      </c>
      <c r="Q373"/>
      <c r="R373"/>
      <c r="S373" s="80">
        <v>43258</v>
      </c>
    </row>
    <row r="374" spans="1:19" x14ac:dyDescent="0.25">
      <c r="A374" s="22">
        <f t="shared" si="5"/>
        <v>43253</v>
      </c>
      <c r="B374" s="18" t="s">
        <v>60</v>
      </c>
      <c r="E374" s="3">
        <v>0.48</v>
      </c>
      <c r="F374" s="18" t="s">
        <v>61</v>
      </c>
      <c r="I374" s="3">
        <v>0.36</v>
      </c>
      <c r="Q374"/>
      <c r="R374"/>
      <c r="S374" s="80">
        <v>43259</v>
      </c>
    </row>
    <row r="375" spans="1:19" x14ac:dyDescent="0.25">
      <c r="A375" s="22">
        <f t="shared" si="5"/>
        <v>43254</v>
      </c>
      <c r="B375" s="18" t="s">
        <v>60</v>
      </c>
      <c r="E375" s="3">
        <v>0.48</v>
      </c>
      <c r="F375" s="18" t="s">
        <v>61</v>
      </c>
      <c r="I375" s="3">
        <v>0.36</v>
      </c>
      <c r="Q375"/>
      <c r="R375"/>
      <c r="S375" s="80">
        <v>43260</v>
      </c>
    </row>
    <row r="376" spans="1:19" x14ac:dyDescent="0.25">
      <c r="A376" s="22">
        <f t="shared" si="5"/>
        <v>43255</v>
      </c>
      <c r="B376" s="18" t="s">
        <v>60</v>
      </c>
      <c r="E376" s="3">
        <v>0.48</v>
      </c>
      <c r="F376" s="18" t="s">
        <v>61</v>
      </c>
      <c r="I376" s="3">
        <v>0.36</v>
      </c>
      <c r="Q376"/>
      <c r="R376"/>
      <c r="S376" s="80">
        <v>43261</v>
      </c>
    </row>
    <row r="377" spans="1:19" x14ac:dyDescent="0.25">
      <c r="A377" s="22">
        <f t="shared" si="5"/>
        <v>43256</v>
      </c>
      <c r="B377" s="18" t="s">
        <v>60</v>
      </c>
      <c r="E377" s="3">
        <v>0.48</v>
      </c>
      <c r="F377" s="18" t="s">
        <v>61</v>
      </c>
      <c r="I377" s="3">
        <v>0.36</v>
      </c>
      <c r="Q377"/>
      <c r="R377"/>
      <c r="S377" s="80">
        <v>43262</v>
      </c>
    </row>
    <row r="378" spans="1:19" x14ac:dyDescent="0.25">
      <c r="A378" s="22">
        <f t="shared" si="5"/>
        <v>43257</v>
      </c>
      <c r="B378" s="18" t="s">
        <v>60</v>
      </c>
      <c r="E378" s="3">
        <v>0.48</v>
      </c>
      <c r="F378" s="18" t="s">
        <v>61</v>
      </c>
      <c r="I378" s="3">
        <v>0.36</v>
      </c>
      <c r="Q378"/>
      <c r="R378"/>
      <c r="S378" s="80">
        <v>43263</v>
      </c>
    </row>
    <row r="379" spans="1:19" x14ac:dyDescent="0.25">
      <c r="A379" s="22">
        <f t="shared" si="5"/>
        <v>43258</v>
      </c>
      <c r="B379" s="18" t="s">
        <v>60</v>
      </c>
      <c r="E379" s="3">
        <v>0.48</v>
      </c>
      <c r="F379" s="18" t="s">
        <v>61</v>
      </c>
      <c r="I379" s="3">
        <v>0.36</v>
      </c>
      <c r="Q379"/>
      <c r="R379"/>
      <c r="S379" s="80">
        <v>43264</v>
      </c>
    </row>
    <row r="380" spans="1:19" x14ac:dyDescent="0.25">
      <c r="A380" s="22">
        <f t="shared" si="5"/>
        <v>43259</v>
      </c>
      <c r="B380" s="18" t="s">
        <v>60</v>
      </c>
      <c r="E380" s="3">
        <v>0.48</v>
      </c>
      <c r="F380" s="18" t="s">
        <v>61</v>
      </c>
      <c r="I380" s="3">
        <v>0.36</v>
      </c>
      <c r="Q380"/>
      <c r="R380"/>
      <c r="S380" s="80">
        <v>43265</v>
      </c>
    </row>
    <row r="381" spans="1:19" x14ac:dyDescent="0.25">
      <c r="A381" s="22">
        <f t="shared" si="5"/>
        <v>43260</v>
      </c>
      <c r="B381" s="18" t="s">
        <v>60</v>
      </c>
      <c r="E381" s="3">
        <v>0.48</v>
      </c>
      <c r="F381" s="18" t="s">
        <v>61</v>
      </c>
      <c r="I381" s="3">
        <v>0.36</v>
      </c>
      <c r="Q381"/>
      <c r="R381"/>
      <c r="S381" s="80">
        <v>43266</v>
      </c>
    </row>
    <row r="382" spans="1:19" x14ac:dyDescent="0.25">
      <c r="A382" s="22">
        <f t="shared" si="5"/>
        <v>43261</v>
      </c>
      <c r="B382" s="18" t="s">
        <v>60</v>
      </c>
      <c r="E382" s="3">
        <v>0.48</v>
      </c>
      <c r="F382" s="18" t="s">
        <v>61</v>
      </c>
      <c r="I382" s="3">
        <v>0.36</v>
      </c>
      <c r="Q382"/>
      <c r="R382"/>
      <c r="S382" s="80">
        <v>43267</v>
      </c>
    </row>
    <row r="383" spans="1:19" x14ac:dyDescent="0.25">
      <c r="A383" s="22">
        <f t="shared" si="5"/>
        <v>43262</v>
      </c>
      <c r="B383" s="18" t="s">
        <v>60</v>
      </c>
      <c r="E383" s="3">
        <v>0.48</v>
      </c>
      <c r="F383" s="18" t="s">
        <v>61</v>
      </c>
      <c r="I383" s="3">
        <v>0.36</v>
      </c>
      <c r="Q383"/>
      <c r="R383"/>
      <c r="S383" s="80">
        <v>43268</v>
      </c>
    </row>
    <row r="384" spans="1:19" x14ac:dyDescent="0.25">
      <c r="A384" s="22">
        <f t="shared" si="5"/>
        <v>43263</v>
      </c>
      <c r="B384" s="18" t="s">
        <v>60</v>
      </c>
      <c r="E384" s="3">
        <v>0.48</v>
      </c>
      <c r="F384" s="18" t="s">
        <v>61</v>
      </c>
      <c r="I384" s="3">
        <v>0.36</v>
      </c>
      <c r="Q384"/>
      <c r="R384"/>
      <c r="S384" s="80">
        <v>43269</v>
      </c>
    </row>
    <row r="385" spans="1:19" x14ac:dyDescent="0.25">
      <c r="A385" s="22">
        <f t="shared" si="5"/>
        <v>43264</v>
      </c>
      <c r="B385" s="18" t="s">
        <v>60</v>
      </c>
      <c r="E385" s="3">
        <v>0.48</v>
      </c>
      <c r="F385" s="18" t="s">
        <v>61</v>
      </c>
      <c r="I385" s="3">
        <v>0.36</v>
      </c>
      <c r="Q385"/>
      <c r="R385"/>
      <c r="S385" s="80">
        <v>43270</v>
      </c>
    </row>
    <row r="386" spans="1:19" x14ac:dyDescent="0.25">
      <c r="A386" s="22">
        <f t="shared" si="5"/>
        <v>43265</v>
      </c>
      <c r="B386" s="18" t="s">
        <v>60</v>
      </c>
      <c r="E386" s="3">
        <v>0.48</v>
      </c>
      <c r="F386" s="18" t="s">
        <v>61</v>
      </c>
      <c r="I386" s="3">
        <v>0.36</v>
      </c>
      <c r="Q386"/>
      <c r="R386"/>
      <c r="S386" s="80">
        <v>43271</v>
      </c>
    </row>
    <row r="387" spans="1:19" x14ac:dyDescent="0.25">
      <c r="A387" s="22">
        <f t="shared" si="5"/>
        <v>43266</v>
      </c>
      <c r="B387" s="18" t="s">
        <v>60</v>
      </c>
      <c r="E387" s="3">
        <v>0.48</v>
      </c>
      <c r="F387" s="18" t="s">
        <v>61</v>
      </c>
      <c r="I387" s="3">
        <v>0.36</v>
      </c>
      <c r="Q387"/>
      <c r="R387"/>
      <c r="S387" s="80">
        <v>43272</v>
      </c>
    </row>
    <row r="388" spans="1:19" x14ac:dyDescent="0.25">
      <c r="A388" s="22">
        <f t="shared" si="5"/>
        <v>43267</v>
      </c>
      <c r="B388" s="18" t="s">
        <v>60</v>
      </c>
      <c r="E388" s="3">
        <v>0.48</v>
      </c>
      <c r="F388" s="18" t="s">
        <v>61</v>
      </c>
      <c r="I388" s="3">
        <v>0.36</v>
      </c>
      <c r="Q388"/>
      <c r="R388"/>
      <c r="S388" s="80">
        <v>43273</v>
      </c>
    </row>
    <row r="389" spans="1:19" x14ac:dyDescent="0.25">
      <c r="A389" s="22">
        <f t="shared" si="5"/>
        <v>43268</v>
      </c>
      <c r="B389" s="18" t="s">
        <v>60</v>
      </c>
      <c r="E389" s="3">
        <v>0.48</v>
      </c>
      <c r="F389" s="18" t="s">
        <v>61</v>
      </c>
      <c r="I389" s="3">
        <v>0.36</v>
      </c>
      <c r="Q389"/>
      <c r="R389"/>
      <c r="S389" s="80">
        <v>43274</v>
      </c>
    </row>
    <row r="390" spans="1:19" x14ac:dyDescent="0.25">
      <c r="A390" s="22">
        <f t="shared" si="5"/>
        <v>43269</v>
      </c>
      <c r="B390" s="18" t="s">
        <v>60</v>
      </c>
      <c r="E390" s="3">
        <v>0.48</v>
      </c>
      <c r="F390" s="18" t="s">
        <v>61</v>
      </c>
      <c r="I390" s="3">
        <v>0.36</v>
      </c>
      <c r="Q390"/>
      <c r="R390"/>
      <c r="S390" s="80">
        <v>43275</v>
      </c>
    </row>
    <row r="391" spans="1:19" x14ac:dyDescent="0.25">
      <c r="A391" s="22">
        <f t="shared" si="5"/>
        <v>43270</v>
      </c>
      <c r="B391" s="18" t="s">
        <v>60</v>
      </c>
      <c r="E391" s="3">
        <v>0.48</v>
      </c>
      <c r="F391" s="18" t="s">
        <v>61</v>
      </c>
      <c r="I391" s="3">
        <v>0.36</v>
      </c>
      <c r="Q391"/>
      <c r="R391"/>
      <c r="S391" s="80">
        <v>43276</v>
      </c>
    </row>
    <row r="392" spans="1:19" x14ac:dyDescent="0.25">
      <c r="A392" s="22">
        <f t="shared" si="5"/>
        <v>43271</v>
      </c>
      <c r="B392" s="18" t="s">
        <v>60</v>
      </c>
      <c r="E392" s="3">
        <v>0.48</v>
      </c>
      <c r="F392" s="18" t="s">
        <v>61</v>
      </c>
      <c r="I392" s="3">
        <v>0.36</v>
      </c>
      <c r="Q392"/>
      <c r="R392"/>
      <c r="S392" s="80">
        <v>43277</v>
      </c>
    </row>
    <row r="393" spans="1:19" x14ac:dyDescent="0.25">
      <c r="A393" s="22">
        <f t="shared" si="5"/>
        <v>43272</v>
      </c>
      <c r="B393" s="18" t="s">
        <v>60</v>
      </c>
      <c r="E393" s="3">
        <v>0.48</v>
      </c>
      <c r="F393" s="18" t="s">
        <v>61</v>
      </c>
      <c r="I393" s="3">
        <v>0.36</v>
      </c>
      <c r="Q393"/>
      <c r="R393"/>
      <c r="S393" s="80">
        <v>43278</v>
      </c>
    </row>
    <row r="394" spans="1:19" x14ac:dyDescent="0.25">
      <c r="A394" s="22">
        <f t="shared" ref="A394:A402" si="6">+A393+1</f>
        <v>43273</v>
      </c>
      <c r="B394" s="18" t="s">
        <v>60</v>
      </c>
      <c r="E394" s="3">
        <v>0.48</v>
      </c>
      <c r="F394" s="18" t="s">
        <v>61</v>
      </c>
      <c r="I394" s="3">
        <v>0.36</v>
      </c>
      <c r="Q394"/>
      <c r="R394"/>
      <c r="S394" s="80">
        <v>43279</v>
      </c>
    </row>
    <row r="395" spans="1:19" x14ac:dyDescent="0.25">
      <c r="A395" s="22">
        <f t="shared" si="6"/>
        <v>43274</v>
      </c>
      <c r="B395" s="18" t="s">
        <v>60</v>
      </c>
      <c r="E395" s="3">
        <v>0.48</v>
      </c>
      <c r="F395" s="18" t="s">
        <v>61</v>
      </c>
      <c r="I395" s="3">
        <v>0.36</v>
      </c>
      <c r="Q395"/>
      <c r="R395"/>
      <c r="S395" s="80">
        <v>43280</v>
      </c>
    </row>
    <row r="396" spans="1:19" x14ac:dyDescent="0.25">
      <c r="A396" s="22">
        <f t="shared" si="6"/>
        <v>43275</v>
      </c>
      <c r="B396" s="18" t="s">
        <v>60</v>
      </c>
      <c r="E396" s="3">
        <v>0.48</v>
      </c>
      <c r="F396" s="18" t="s">
        <v>61</v>
      </c>
      <c r="I396" s="3">
        <v>0.36</v>
      </c>
      <c r="Q396"/>
      <c r="R396"/>
      <c r="S396" s="80">
        <v>43281</v>
      </c>
    </row>
    <row r="397" spans="1:19" x14ac:dyDescent="0.25">
      <c r="A397" s="22">
        <f t="shared" si="6"/>
        <v>43276</v>
      </c>
      <c r="B397" s="18" t="s">
        <v>60</v>
      </c>
      <c r="E397" s="3">
        <v>0.48</v>
      </c>
      <c r="F397" s="18" t="s">
        <v>61</v>
      </c>
      <c r="I397" s="3">
        <v>0.36</v>
      </c>
      <c r="Q397"/>
      <c r="R397"/>
      <c r="S397" s="80">
        <v>43282</v>
      </c>
    </row>
    <row r="398" spans="1:19" x14ac:dyDescent="0.25">
      <c r="A398" s="22">
        <f t="shared" si="6"/>
        <v>43277</v>
      </c>
      <c r="B398" s="18" t="s">
        <v>60</v>
      </c>
      <c r="E398" s="3">
        <v>0.48</v>
      </c>
      <c r="F398" s="18" t="s">
        <v>61</v>
      </c>
      <c r="I398" s="3">
        <v>0.36</v>
      </c>
      <c r="Q398"/>
      <c r="R398"/>
    </row>
    <row r="399" spans="1:19" x14ac:dyDescent="0.25">
      <c r="A399" s="22">
        <f t="shared" si="6"/>
        <v>43278</v>
      </c>
      <c r="B399" s="18" t="s">
        <v>60</v>
      </c>
      <c r="E399" s="3">
        <v>0.48</v>
      </c>
      <c r="F399" s="18" t="s">
        <v>61</v>
      </c>
      <c r="I399" s="3">
        <v>0.36</v>
      </c>
      <c r="Q399"/>
      <c r="R399"/>
    </row>
    <row r="400" spans="1:19" x14ac:dyDescent="0.25">
      <c r="A400" s="22">
        <f t="shared" si="6"/>
        <v>43279</v>
      </c>
      <c r="B400" s="18" t="s">
        <v>60</v>
      </c>
      <c r="E400" s="3">
        <v>0.48</v>
      </c>
      <c r="F400" s="18" t="s">
        <v>61</v>
      </c>
      <c r="I400" s="3">
        <v>0.36</v>
      </c>
      <c r="Q400"/>
      <c r="R400"/>
    </row>
    <row r="401" spans="1:18" x14ac:dyDescent="0.25">
      <c r="A401" s="22">
        <f t="shared" si="6"/>
        <v>43280</v>
      </c>
      <c r="B401" s="18" t="s">
        <v>60</v>
      </c>
      <c r="E401" s="3">
        <v>0.48</v>
      </c>
      <c r="F401" s="18" t="s">
        <v>61</v>
      </c>
      <c r="I401" s="3">
        <v>0.36</v>
      </c>
      <c r="Q401"/>
      <c r="R401"/>
    </row>
    <row r="402" spans="1:18" x14ac:dyDescent="0.25">
      <c r="A402" s="22">
        <f t="shared" si="6"/>
        <v>43281</v>
      </c>
      <c r="B402" s="18" t="s">
        <v>60</v>
      </c>
      <c r="E402" s="3">
        <v>0.48</v>
      </c>
      <c r="F402" s="18" t="s">
        <v>61</v>
      </c>
      <c r="I402" s="3">
        <v>0.36</v>
      </c>
      <c r="Q402"/>
      <c r="R402"/>
    </row>
    <row r="403" spans="1:18" x14ac:dyDescent="0.25">
      <c r="Q403"/>
      <c r="R403"/>
    </row>
    <row r="404" spans="1:18" x14ac:dyDescent="0.25">
      <c r="Q404"/>
      <c r="R404"/>
    </row>
    <row r="405" spans="1:18" x14ac:dyDescent="0.25">
      <c r="Q405"/>
      <c r="R405"/>
    </row>
    <row r="406" spans="1:18" x14ac:dyDescent="0.25">
      <c r="Q406"/>
      <c r="R406"/>
    </row>
    <row r="407" spans="1:18" x14ac:dyDescent="0.25">
      <c r="Q407"/>
      <c r="R407"/>
    </row>
    <row r="408" spans="1:18" x14ac:dyDescent="0.25">
      <c r="Q408"/>
      <c r="R408"/>
    </row>
    <row r="409" spans="1:18" x14ac:dyDescent="0.25">
      <c r="Q409"/>
      <c r="R409"/>
    </row>
    <row r="410" spans="1:18" x14ac:dyDescent="0.25">
      <c r="Q410"/>
      <c r="R410"/>
    </row>
    <row r="411" spans="1:18" x14ac:dyDescent="0.25">
      <c r="Q411"/>
      <c r="R411"/>
    </row>
    <row r="412" spans="1:18" x14ac:dyDescent="0.25">
      <c r="Q412"/>
      <c r="R412"/>
    </row>
    <row r="413" spans="1:18" x14ac:dyDescent="0.25">
      <c r="Q413"/>
      <c r="R413"/>
    </row>
    <row r="414" spans="1:18" x14ac:dyDescent="0.25">
      <c r="Q414"/>
      <c r="R414"/>
    </row>
    <row r="415" spans="1:18" x14ac:dyDescent="0.25">
      <c r="Q415"/>
      <c r="R415"/>
    </row>
    <row r="416" spans="1:18" x14ac:dyDescent="0.25">
      <c r="Q416"/>
      <c r="R416"/>
    </row>
    <row r="417" spans="17:18" x14ac:dyDescent="0.25">
      <c r="Q417"/>
      <c r="R417"/>
    </row>
    <row r="418" spans="17:18" x14ac:dyDescent="0.25">
      <c r="Q418"/>
      <c r="R418"/>
    </row>
    <row r="419" spans="17:18" x14ac:dyDescent="0.25">
      <c r="Q419"/>
      <c r="R419"/>
    </row>
    <row r="420" spans="17:18" x14ac:dyDescent="0.25">
      <c r="Q420"/>
      <c r="R420"/>
    </row>
    <row r="421" spans="17:18" x14ac:dyDescent="0.25">
      <c r="Q421"/>
      <c r="R421"/>
    </row>
    <row r="422" spans="17:18" x14ac:dyDescent="0.25">
      <c r="Q422"/>
      <c r="R422"/>
    </row>
    <row r="423" spans="17:18" x14ac:dyDescent="0.25">
      <c r="Q423"/>
      <c r="R423"/>
    </row>
    <row r="424" spans="17:18" x14ac:dyDescent="0.25">
      <c r="Q424"/>
      <c r="R424"/>
    </row>
    <row r="425" spans="17:18" x14ac:dyDescent="0.25">
      <c r="Q425"/>
      <c r="R425"/>
    </row>
    <row r="426" spans="17:18" x14ac:dyDescent="0.25">
      <c r="Q426"/>
      <c r="R426"/>
    </row>
    <row r="427" spans="17:18" x14ac:dyDescent="0.25">
      <c r="Q427"/>
      <c r="R427"/>
    </row>
    <row r="428" spans="17:18" x14ac:dyDescent="0.25">
      <c r="Q428"/>
      <c r="R428"/>
    </row>
    <row r="429" spans="17:18" x14ac:dyDescent="0.25">
      <c r="Q429"/>
      <c r="R429"/>
    </row>
    <row r="430" spans="17:18" x14ac:dyDescent="0.25">
      <c r="Q430"/>
      <c r="R430"/>
    </row>
    <row r="431" spans="17:18" x14ac:dyDescent="0.25">
      <c r="Q431"/>
      <c r="R431"/>
    </row>
    <row r="432" spans="17:18" x14ac:dyDescent="0.25">
      <c r="Q432"/>
      <c r="R432"/>
    </row>
    <row r="433" spans="17:18" x14ac:dyDescent="0.25">
      <c r="Q433"/>
      <c r="R433"/>
    </row>
    <row r="434" spans="17:18" x14ac:dyDescent="0.25">
      <c r="Q434"/>
      <c r="R434"/>
    </row>
    <row r="435" spans="17:18" x14ac:dyDescent="0.25">
      <c r="Q435"/>
      <c r="R435"/>
    </row>
    <row r="436" spans="17:18" x14ac:dyDescent="0.25">
      <c r="Q436"/>
      <c r="R436"/>
    </row>
    <row r="437" spans="17:18" x14ac:dyDescent="0.25">
      <c r="Q437"/>
      <c r="R437"/>
    </row>
    <row r="438" spans="17:18" x14ac:dyDescent="0.25">
      <c r="Q438"/>
      <c r="R438"/>
    </row>
    <row r="439" spans="17:18" x14ac:dyDescent="0.25">
      <c r="Q439"/>
      <c r="R439"/>
    </row>
    <row r="440" spans="17:18" x14ac:dyDescent="0.25">
      <c r="Q440"/>
      <c r="R440"/>
    </row>
    <row r="441" spans="17:18" x14ac:dyDescent="0.25">
      <c r="Q441"/>
      <c r="R441"/>
    </row>
    <row r="442" spans="17:18" x14ac:dyDescent="0.25">
      <c r="Q442"/>
      <c r="R442"/>
    </row>
    <row r="443" spans="17:18" x14ac:dyDescent="0.25">
      <c r="Q443"/>
      <c r="R443"/>
    </row>
    <row r="444" spans="17:18" x14ac:dyDescent="0.25">
      <c r="Q444"/>
      <c r="R444"/>
    </row>
    <row r="445" spans="17:18" x14ac:dyDescent="0.25">
      <c r="Q445"/>
      <c r="R445"/>
    </row>
    <row r="446" spans="17:18" x14ac:dyDescent="0.25">
      <c r="Q446"/>
      <c r="R446"/>
    </row>
    <row r="447" spans="17:18" x14ac:dyDescent="0.25">
      <c r="Q447"/>
      <c r="R447"/>
    </row>
    <row r="448" spans="17:18" x14ac:dyDescent="0.25">
      <c r="Q448"/>
      <c r="R448"/>
    </row>
    <row r="449" spans="17:18" x14ac:dyDescent="0.25">
      <c r="Q449"/>
      <c r="R449"/>
    </row>
    <row r="450" spans="17:18" x14ac:dyDescent="0.25">
      <c r="Q450"/>
      <c r="R450"/>
    </row>
    <row r="451" spans="17:18" x14ac:dyDescent="0.25">
      <c r="Q451"/>
      <c r="R451"/>
    </row>
    <row r="452" spans="17:18" x14ac:dyDescent="0.25">
      <c r="Q452"/>
      <c r="R452"/>
    </row>
    <row r="453" spans="17:18" x14ac:dyDescent="0.25">
      <c r="Q453"/>
      <c r="R453"/>
    </row>
    <row r="454" spans="17:18" x14ac:dyDescent="0.25">
      <c r="Q454"/>
      <c r="R454"/>
    </row>
    <row r="455" spans="17:18" x14ac:dyDescent="0.25">
      <c r="Q455"/>
      <c r="R455"/>
    </row>
    <row r="456" spans="17:18" x14ac:dyDescent="0.25">
      <c r="Q456"/>
      <c r="R456"/>
    </row>
    <row r="457" spans="17:18" x14ac:dyDescent="0.25">
      <c r="Q457"/>
      <c r="R457"/>
    </row>
    <row r="458" spans="17:18" x14ac:dyDescent="0.25">
      <c r="Q458"/>
      <c r="R458"/>
    </row>
    <row r="459" spans="17:18" x14ac:dyDescent="0.25">
      <c r="Q459"/>
      <c r="R459"/>
    </row>
    <row r="460" spans="17:18" x14ac:dyDescent="0.25">
      <c r="Q460"/>
      <c r="R460"/>
    </row>
    <row r="461" spans="17:18" x14ac:dyDescent="0.25">
      <c r="Q461"/>
      <c r="R461"/>
    </row>
    <row r="462" spans="17:18" x14ac:dyDescent="0.25">
      <c r="Q462"/>
      <c r="R462"/>
    </row>
    <row r="463" spans="17:18" x14ac:dyDescent="0.25">
      <c r="Q463"/>
      <c r="R463"/>
    </row>
    <row r="464" spans="17:18" x14ac:dyDescent="0.25">
      <c r="Q464"/>
      <c r="R464"/>
    </row>
    <row r="465" spans="17:18" x14ac:dyDescent="0.25">
      <c r="Q465"/>
      <c r="R465"/>
    </row>
    <row r="466" spans="17:18" x14ac:dyDescent="0.25">
      <c r="Q466"/>
      <c r="R466"/>
    </row>
    <row r="467" spans="17:18" x14ac:dyDescent="0.25">
      <c r="Q467"/>
      <c r="R467"/>
    </row>
    <row r="468" spans="17:18" x14ac:dyDescent="0.25">
      <c r="Q468"/>
      <c r="R468"/>
    </row>
    <row r="469" spans="17:18" x14ac:dyDescent="0.25">
      <c r="Q469"/>
      <c r="R469"/>
    </row>
    <row r="470" spans="17:18" x14ac:dyDescent="0.25">
      <c r="Q470"/>
      <c r="R470"/>
    </row>
    <row r="471" spans="17:18" x14ac:dyDescent="0.25">
      <c r="Q471"/>
      <c r="R471"/>
    </row>
    <row r="472" spans="17:18" x14ac:dyDescent="0.25">
      <c r="Q472"/>
      <c r="R472"/>
    </row>
    <row r="473" spans="17:18" x14ac:dyDescent="0.25">
      <c r="Q473"/>
      <c r="R473"/>
    </row>
    <row r="474" spans="17:18" x14ac:dyDescent="0.25">
      <c r="Q474"/>
      <c r="R474"/>
    </row>
    <row r="475" spans="17:18" x14ac:dyDescent="0.25">
      <c r="Q475"/>
      <c r="R475"/>
    </row>
    <row r="476" spans="17:18" x14ac:dyDescent="0.25">
      <c r="Q476"/>
      <c r="R476"/>
    </row>
    <row r="477" spans="17:18" x14ac:dyDescent="0.25">
      <c r="Q477"/>
      <c r="R477"/>
    </row>
    <row r="478" spans="17:18" x14ac:dyDescent="0.25">
      <c r="Q478"/>
      <c r="R478"/>
    </row>
    <row r="479" spans="17:18" x14ac:dyDescent="0.25">
      <c r="Q479"/>
      <c r="R479"/>
    </row>
    <row r="480" spans="17:18" x14ac:dyDescent="0.25">
      <c r="Q480"/>
      <c r="R480"/>
    </row>
    <row r="481" spans="17:18" x14ac:dyDescent="0.25">
      <c r="Q481"/>
      <c r="R481"/>
    </row>
    <row r="482" spans="17:18" x14ac:dyDescent="0.25">
      <c r="Q482"/>
      <c r="R482"/>
    </row>
    <row r="483" spans="17:18" x14ac:dyDescent="0.25">
      <c r="Q483"/>
      <c r="R483"/>
    </row>
    <row r="484" spans="17:18" x14ac:dyDescent="0.25">
      <c r="Q484"/>
      <c r="R484"/>
    </row>
    <row r="485" spans="17:18" x14ac:dyDescent="0.25">
      <c r="Q485"/>
      <c r="R485"/>
    </row>
    <row r="486" spans="17:18" x14ac:dyDescent="0.25">
      <c r="Q486"/>
      <c r="R486"/>
    </row>
    <row r="487" spans="17:18" x14ac:dyDescent="0.25">
      <c r="Q487"/>
      <c r="R487"/>
    </row>
    <row r="488" spans="17:18" x14ac:dyDescent="0.25">
      <c r="Q488"/>
      <c r="R488"/>
    </row>
    <row r="489" spans="17:18" x14ac:dyDescent="0.25">
      <c r="Q489"/>
      <c r="R489"/>
    </row>
    <row r="490" spans="17:18" x14ac:dyDescent="0.25">
      <c r="Q490"/>
      <c r="R490"/>
    </row>
    <row r="491" spans="17:18" x14ac:dyDescent="0.25">
      <c r="Q491"/>
      <c r="R491"/>
    </row>
    <row r="492" spans="17:18" x14ac:dyDescent="0.25">
      <c r="Q492"/>
      <c r="R492"/>
    </row>
    <row r="493" spans="17:18" x14ac:dyDescent="0.25">
      <c r="Q493"/>
      <c r="R493"/>
    </row>
    <row r="494" spans="17:18" x14ac:dyDescent="0.25">
      <c r="Q494"/>
      <c r="R494"/>
    </row>
    <row r="495" spans="17:18" x14ac:dyDescent="0.25">
      <c r="Q495"/>
      <c r="R495"/>
    </row>
    <row r="496" spans="17:18" x14ac:dyDescent="0.25">
      <c r="Q496"/>
      <c r="R496"/>
    </row>
    <row r="497" spans="17:18" x14ac:dyDescent="0.25">
      <c r="Q497"/>
      <c r="R497"/>
    </row>
    <row r="498" spans="17:18" x14ac:dyDescent="0.25">
      <c r="Q498"/>
      <c r="R498"/>
    </row>
    <row r="499" spans="17:18" x14ac:dyDescent="0.25">
      <c r="Q499"/>
      <c r="R499"/>
    </row>
    <row r="500" spans="17:18" x14ac:dyDescent="0.25">
      <c r="Q500"/>
      <c r="R500"/>
    </row>
    <row r="501" spans="17:18" x14ac:dyDescent="0.25">
      <c r="Q501"/>
      <c r="R501"/>
    </row>
    <row r="502" spans="17:18" x14ac:dyDescent="0.25">
      <c r="Q502"/>
      <c r="R502"/>
    </row>
    <row r="503" spans="17:18" x14ac:dyDescent="0.25">
      <c r="Q503"/>
      <c r="R503"/>
    </row>
    <row r="504" spans="17:18" x14ac:dyDescent="0.25">
      <c r="Q504"/>
      <c r="R504"/>
    </row>
    <row r="505" spans="17:18" x14ac:dyDescent="0.25">
      <c r="Q505"/>
      <c r="R505"/>
    </row>
    <row r="506" spans="17:18" x14ac:dyDescent="0.25">
      <c r="Q506"/>
      <c r="R506"/>
    </row>
    <row r="507" spans="17:18" x14ac:dyDescent="0.25">
      <c r="Q507"/>
      <c r="R507"/>
    </row>
    <row r="508" spans="17:18" x14ac:dyDescent="0.25">
      <c r="Q508"/>
      <c r="R508"/>
    </row>
    <row r="509" spans="17:18" x14ac:dyDescent="0.25">
      <c r="Q509"/>
      <c r="R509"/>
    </row>
    <row r="510" spans="17:18" x14ac:dyDescent="0.25">
      <c r="Q510"/>
      <c r="R510"/>
    </row>
    <row r="511" spans="17:18" x14ac:dyDescent="0.25">
      <c r="Q511"/>
      <c r="R511"/>
    </row>
    <row r="512" spans="17:18" x14ac:dyDescent="0.25">
      <c r="Q512"/>
      <c r="R512"/>
    </row>
    <row r="513" spans="17:18" x14ac:dyDescent="0.25">
      <c r="Q513"/>
      <c r="R513"/>
    </row>
    <row r="514" spans="17:18" x14ac:dyDescent="0.25">
      <c r="Q514"/>
      <c r="R514"/>
    </row>
    <row r="515" spans="17:18" x14ac:dyDescent="0.25">
      <c r="Q515"/>
      <c r="R515"/>
    </row>
    <row r="516" spans="17:18" x14ac:dyDescent="0.25">
      <c r="Q516"/>
      <c r="R516"/>
    </row>
    <row r="517" spans="17:18" x14ac:dyDescent="0.25">
      <c r="Q517"/>
      <c r="R517"/>
    </row>
    <row r="518" spans="17:18" x14ac:dyDescent="0.25">
      <c r="Q518"/>
      <c r="R518"/>
    </row>
    <row r="519" spans="17:18" x14ac:dyDescent="0.25">
      <c r="Q519"/>
      <c r="R519"/>
    </row>
    <row r="520" spans="17:18" x14ac:dyDescent="0.25">
      <c r="Q520"/>
      <c r="R520"/>
    </row>
    <row r="521" spans="17:18" x14ac:dyDescent="0.25">
      <c r="Q521"/>
      <c r="R521"/>
    </row>
    <row r="522" spans="17:18" x14ac:dyDescent="0.25">
      <c r="Q522"/>
      <c r="R522"/>
    </row>
    <row r="523" spans="17:18" x14ac:dyDescent="0.25">
      <c r="Q523"/>
      <c r="R523"/>
    </row>
    <row r="524" spans="17:18" x14ac:dyDescent="0.25">
      <c r="Q524"/>
      <c r="R524"/>
    </row>
    <row r="525" spans="17:18" x14ac:dyDescent="0.25">
      <c r="Q525"/>
      <c r="R525"/>
    </row>
    <row r="526" spans="17:18" x14ac:dyDescent="0.25">
      <c r="Q526"/>
      <c r="R526"/>
    </row>
    <row r="527" spans="17:18" x14ac:dyDescent="0.25">
      <c r="Q527"/>
      <c r="R527"/>
    </row>
    <row r="528" spans="17:18" x14ac:dyDescent="0.25">
      <c r="Q528"/>
      <c r="R528"/>
    </row>
    <row r="529" spans="17:18" x14ac:dyDescent="0.25">
      <c r="Q529"/>
      <c r="R529"/>
    </row>
    <row r="530" spans="17:18" x14ac:dyDescent="0.25">
      <c r="Q530"/>
      <c r="R530"/>
    </row>
    <row r="531" spans="17:18" x14ac:dyDescent="0.25">
      <c r="Q531"/>
      <c r="R531"/>
    </row>
    <row r="532" spans="17:18" x14ac:dyDescent="0.25">
      <c r="Q532"/>
      <c r="R532"/>
    </row>
    <row r="533" spans="17:18" x14ac:dyDescent="0.25">
      <c r="Q533"/>
      <c r="R533"/>
    </row>
    <row r="534" spans="17:18" x14ac:dyDescent="0.25">
      <c r="Q534"/>
      <c r="R534"/>
    </row>
    <row r="535" spans="17:18" x14ac:dyDescent="0.25">
      <c r="Q535"/>
      <c r="R535"/>
    </row>
    <row r="536" spans="17:18" x14ac:dyDescent="0.25">
      <c r="Q536"/>
      <c r="R536"/>
    </row>
    <row r="537" spans="17:18" x14ac:dyDescent="0.25">
      <c r="Q537"/>
      <c r="R537"/>
    </row>
    <row r="538" spans="17:18" x14ac:dyDescent="0.25">
      <c r="Q538"/>
      <c r="R538"/>
    </row>
    <row r="539" spans="17:18" x14ac:dyDescent="0.25">
      <c r="Q539"/>
      <c r="R539"/>
    </row>
    <row r="540" spans="17:18" x14ac:dyDescent="0.25">
      <c r="Q540"/>
      <c r="R540"/>
    </row>
    <row r="541" spans="17:18" x14ac:dyDescent="0.25">
      <c r="Q541"/>
      <c r="R541"/>
    </row>
    <row r="542" spans="17:18" x14ac:dyDescent="0.25">
      <c r="Q542"/>
      <c r="R542"/>
    </row>
    <row r="543" spans="17:18" x14ac:dyDescent="0.25">
      <c r="Q543"/>
      <c r="R543"/>
    </row>
    <row r="544" spans="17:18" x14ac:dyDescent="0.25">
      <c r="Q544"/>
      <c r="R544"/>
    </row>
    <row r="545" spans="17:18" x14ac:dyDescent="0.25">
      <c r="Q545"/>
      <c r="R545"/>
    </row>
    <row r="546" spans="17:18" x14ac:dyDescent="0.25">
      <c r="Q546"/>
      <c r="R546"/>
    </row>
    <row r="547" spans="17:18" x14ac:dyDescent="0.25">
      <c r="Q547"/>
      <c r="R547"/>
    </row>
    <row r="548" spans="17:18" x14ac:dyDescent="0.25">
      <c r="Q548"/>
      <c r="R548"/>
    </row>
    <row r="549" spans="17:18" x14ac:dyDescent="0.25">
      <c r="Q549"/>
      <c r="R549"/>
    </row>
    <row r="550" spans="17:18" x14ac:dyDescent="0.25">
      <c r="Q550"/>
      <c r="R550"/>
    </row>
    <row r="551" spans="17:18" x14ac:dyDescent="0.25">
      <c r="Q551"/>
      <c r="R551"/>
    </row>
    <row r="552" spans="17:18" x14ac:dyDescent="0.25">
      <c r="Q552"/>
      <c r="R552"/>
    </row>
    <row r="553" spans="17:18" x14ac:dyDescent="0.25">
      <c r="Q553"/>
      <c r="R553"/>
    </row>
    <row r="554" spans="17:18" x14ac:dyDescent="0.25">
      <c r="Q554"/>
      <c r="R554"/>
    </row>
    <row r="555" spans="17:18" x14ac:dyDescent="0.25">
      <c r="Q555"/>
      <c r="R555"/>
    </row>
    <row r="556" spans="17:18" x14ac:dyDescent="0.25">
      <c r="Q556"/>
      <c r="R556"/>
    </row>
    <row r="557" spans="17:18" x14ac:dyDescent="0.25">
      <c r="Q557"/>
      <c r="R557"/>
    </row>
    <row r="558" spans="17:18" x14ac:dyDescent="0.25">
      <c r="Q558"/>
      <c r="R558"/>
    </row>
    <row r="559" spans="17:18" x14ac:dyDescent="0.25">
      <c r="Q559"/>
      <c r="R559"/>
    </row>
    <row r="560" spans="17:18" x14ac:dyDescent="0.25">
      <c r="Q560"/>
      <c r="R560"/>
    </row>
    <row r="561" spans="17:18" x14ac:dyDescent="0.25">
      <c r="Q561"/>
      <c r="R561"/>
    </row>
    <row r="562" spans="17:18" x14ac:dyDescent="0.25">
      <c r="Q562"/>
      <c r="R562"/>
    </row>
    <row r="563" spans="17:18" x14ac:dyDescent="0.25">
      <c r="Q563"/>
      <c r="R563"/>
    </row>
    <row r="564" spans="17:18" x14ac:dyDescent="0.25">
      <c r="Q564"/>
      <c r="R564"/>
    </row>
    <row r="565" spans="17:18" x14ac:dyDescent="0.25">
      <c r="Q565"/>
      <c r="R565"/>
    </row>
    <row r="566" spans="17:18" x14ac:dyDescent="0.25">
      <c r="Q566"/>
      <c r="R566"/>
    </row>
    <row r="567" spans="17:18" x14ac:dyDescent="0.25">
      <c r="Q567"/>
      <c r="R567"/>
    </row>
    <row r="568" spans="17:18" x14ac:dyDescent="0.25">
      <c r="Q568"/>
      <c r="R568"/>
    </row>
    <row r="569" spans="17:18" x14ac:dyDescent="0.25">
      <c r="Q569"/>
      <c r="R569"/>
    </row>
    <row r="570" spans="17:18" x14ac:dyDescent="0.25">
      <c r="Q570"/>
      <c r="R570"/>
    </row>
    <row r="571" spans="17:18" x14ac:dyDescent="0.25">
      <c r="Q571"/>
      <c r="R571"/>
    </row>
    <row r="572" spans="17:18" x14ac:dyDescent="0.25">
      <c r="Q572"/>
      <c r="R572"/>
    </row>
    <row r="573" spans="17:18" x14ac:dyDescent="0.25">
      <c r="Q573"/>
      <c r="R573"/>
    </row>
    <row r="574" spans="17:18" x14ac:dyDescent="0.25">
      <c r="Q574"/>
      <c r="R574"/>
    </row>
    <row r="575" spans="17:18" x14ac:dyDescent="0.25">
      <c r="Q575"/>
      <c r="R575"/>
    </row>
    <row r="576" spans="17:18" x14ac:dyDescent="0.25">
      <c r="Q576"/>
      <c r="R576"/>
    </row>
    <row r="577" spans="17:18" x14ac:dyDescent="0.25">
      <c r="Q577"/>
      <c r="R577"/>
    </row>
    <row r="578" spans="17:18" x14ac:dyDescent="0.25">
      <c r="Q578"/>
      <c r="R578"/>
    </row>
    <row r="579" spans="17:18" x14ac:dyDescent="0.25">
      <c r="Q579"/>
      <c r="R579"/>
    </row>
    <row r="580" spans="17:18" x14ac:dyDescent="0.25">
      <c r="Q580"/>
      <c r="R580"/>
    </row>
    <row r="581" spans="17:18" x14ac:dyDescent="0.25">
      <c r="Q581"/>
      <c r="R581"/>
    </row>
    <row r="582" spans="17:18" x14ac:dyDescent="0.25">
      <c r="Q582"/>
      <c r="R582"/>
    </row>
    <row r="583" spans="17:18" x14ac:dyDescent="0.25">
      <c r="Q583"/>
      <c r="R583"/>
    </row>
    <row r="584" spans="17:18" x14ac:dyDescent="0.25">
      <c r="Q584"/>
      <c r="R584"/>
    </row>
    <row r="585" spans="17:18" x14ac:dyDescent="0.25">
      <c r="Q585"/>
      <c r="R585"/>
    </row>
    <row r="586" spans="17:18" x14ac:dyDescent="0.25">
      <c r="Q586"/>
      <c r="R586"/>
    </row>
    <row r="587" spans="17:18" x14ac:dyDescent="0.25">
      <c r="Q587"/>
      <c r="R587"/>
    </row>
    <row r="588" spans="17:18" x14ac:dyDescent="0.25">
      <c r="Q588"/>
      <c r="R588"/>
    </row>
    <row r="589" spans="17:18" x14ac:dyDescent="0.25">
      <c r="Q589"/>
      <c r="R589"/>
    </row>
    <row r="590" spans="17:18" x14ac:dyDescent="0.25">
      <c r="Q590"/>
      <c r="R590"/>
    </row>
    <row r="591" spans="17:18" x14ac:dyDescent="0.25">
      <c r="Q591"/>
      <c r="R591"/>
    </row>
    <row r="592" spans="17:18" x14ac:dyDescent="0.25">
      <c r="Q592"/>
      <c r="R592"/>
    </row>
    <row r="593" spans="17:18" x14ac:dyDescent="0.25">
      <c r="Q593"/>
      <c r="R593"/>
    </row>
    <row r="594" spans="17:18" x14ac:dyDescent="0.25">
      <c r="Q594"/>
      <c r="R594"/>
    </row>
    <row r="595" spans="17:18" x14ac:dyDescent="0.25">
      <c r="Q595"/>
      <c r="R595"/>
    </row>
    <row r="596" spans="17:18" x14ac:dyDescent="0.25">
      <c r="Q596"/>
      <c r="R596"/>
    </row>
    <row r="597" spans="17:18" x14ac:dyDescent="0.25">
      <c r="Q597"/>
      <c r="R597"/>
    </row>
    <row r="598" spans="17:18" x14ac:dyDescent="0.25">
      <c r="Q598"/>
      <c r="R598"/>
    </row>
    <row r="599" spans="17:18" x14ac:dyDescent="0.25">
      <c r="Q599"/>
      <c r="R599"/>
    </row>
    <row r="600" spans="17:18" x14ac:dyDescent="0.25">
      <c r="Q600"/>
      <c r="R600"/>
    </row>
    <row r="601" spans="17:18" x14ac:dyDescent="0.25">
      <c r="Q601"/>
      <c r="R601"/>
    </row>
    <row r="602" spans="17:18" x14ac:dyDescent="0.25">
      <c r="Q602"/>
      <c r="R602"/>
    </row>
    <row r="603" spans="17:18" x14ac:dyDescent="0.25">
      <c r="Q603"/>
      <c r="R603"/>
    </row>
    <row r="604" spans="17:18" x14ac:dyDescent="0.25">
      <c r="Q604"/>
      <c r="R604"/>
    </row>
    <row r="605" spans="17:18" x14ac:dyDescent="0.25">
      <c r="Q605"/>
      <c r="R605"/>
    </row>
    <row r="606" spans="17:18" x14ac:dyDescent="0.25">
      <c r="Q606"/>
      <c r="R606"/>
    </row>
    <row r="607" spans="17:18" x14ac:dyDescent="0.25">
      <c r="Q607"/>
      <c r="R607"/>
    </row>
    <row r="608" spans="17:18" x14ac:dyDescent="0.25">
      <c r="Q608"/>
      <c r="R608"/>
    </row>
    <row r="609" spans="17:18" x14ac:dyDescent="0.25">
      <c r="Q609"/>
      <c r="R609"/>
    </row>
    <row r="610" spans="17:18" x14ac:dyDescent="0.25">
      <c r="Q610"/>
      <c r="R610"/>
    </row>
    <row r="611" spans="17:18" x14ac:dyDescent="0.25">
      <c r="Q611"/>
      <c r="R611"/>
    </row>
    <row r="612" spans="17:18" x14ac:dyDescent="0.25">
      <c r="Q612"/>
      <c r="R612"/>
    </row>
    <row r="613" spans="17:18" x14ac:dyDescent="0.25">
      <c r="Q613"/>
      <c r="R613"/>
    </row>
    <row r="614" spans="17:18" x14ac:dyDescent="0.25">
      <c r="Q614"/>
      <c r="R614"/>
    </row>
    <row r="615" spans="17:18" x14ac:dyDescent="0.25">
      <c r="Q615"/>
      <c r="R615"/>
    </row>
    <row r="616" spans="17:18" x14ac:dyDescent="0.25">
      <c r="Q616"/>
      <c r="R616"/>
    </row>
    <row r="617" spans="17:18" x14ac:dyDescent="0.25">
      <c r="Q617"/>
      <c r="R617"/>
    </row>
    <row r="618" spans="17:18" x14ac:dyDescent="0.25">
      <c r="Q618"/>
      <c r="R618"/>
    </row>
    <row r="619" spans="17:18" x14ac:dyDescent="0.25">
      <c r="Q619"/>
      <c r="R619"/>
    </row>
    <row r="620" spans="17:18" x14ac:dyDescent="0.25">
      <c r="Q620"/>
      <c r="R620"/>
    </row>
    <row r="621" spans="17:18" x14ac:dyDescent="0.25">
      <c r="Q621"/>
      <c r="R621"/>
    </row>
    <row r="622" spans="17:18" x14ac:dyDescent="0.25">
      <c r="Q622"/>
      <c r="R622"/>
    </row>
    <row r="623" spans="17:18" x14ac:dyDescent="0.25">
      <c r="Q623"/>
      <c r="R623"/>
    </row>
    <row r="624" spans="17:18" x14ac:dyDescent="0.25">
      <c r="Q624"/>
      <c r="R624"/>
    </row>
    <row r="625" spans="17:18" x14ac:dyDescent="0.25">
      <c r="Q625"/>
      <c r="R625"/>
    </row>
    <row r="626" spans="17:18" x14ac:dyDescent="0.25">
      <c r="Q626"/>
      <c r="R626"/>
    </row>
    <row r="627" spans="17:18" x14ac:dyDescent="0.25">
      <c r="Q627"/>
      <c r="R627"/>
    </row>
    <row r="628" spans="17:18" x14ac:dyDescent="0.25">
      <c r="Q628"/>
      <c r="R628"/>
    </row>
    <row r="629" spans="17:18" x14ac:dyDescent="0.25">
      <c r="Q629"/>
      <c r="R629"/>
    </row>
    <row r="630" spans="17:18" x14ac:dyDescent="0.25">
      <c r="Q630"/>
      <c r="R630"/>
    </row>
    <row r="631" spans="17:18" x14ac:dyDescent="0.25">
      <c r="Q631"/>
      <c r="R631"/>
    </row>
    <row r="632" spans="17:18" x14ac:dyDescent="0.25">
      <c r="Q632"/>
      <c r="R632"/>
    </row>
    <row r="633" spans="17:18" x14ac:dyDescent="0.25">
      <c r="Q633"/>
      <c r="R633"/>
    </row>
    <row r="634" spans="17:18" x14ac:dyDescent="0.25">
      <c r="Q634"/>
      <c r="R634"/>
    </row>
    <row r="635" spans="17:18" x14ac:dyDescent="0.25">
      <c r="Q635"/>
      <c r="R635"/>
    </row>
    <row r="636" spans="17:18" x14ac:dyDescent="0.25">
      <c r="Q636"/>
      <c r="R636"/>
    </row>
    <row r="637" spans="17:18" x14ac:dyDescent="0.25">
      <c r="Q637"/>
      <c r="R637"/>
    </row>
    <row r="638" spans="17:18" x14ac:dyDescent="0.25">
      <c r="Q638"/>
      <c r="R638"/>
    </row>
    <row r="639" spans="17:18" x14ac:dyDescent="0.25">
      <c r="Q639"/>
      <c r="R639"/>
    </row>
    <row r="640" spans="17:18" x14ac:dyDescent="0.25">
      <c r="Q640"/>
      <c r="R640"/>
    </row>
    <row r="641" spans="17:18" x14ac:dyDescent="0.25">
      <c r="Q641"/>
      <c r="R641"/>
    </row>
    <row r="642" spans="17:18" x14ac:dyDescent="0.25">
      <c r="Q642"/>
      <c r="R642"/>
    </row>
    <row r="643" spans="17:18" x14ac:dyDescent="0.25">
      <c r="Q643"/>
      <c r="R643"/>
    </row>
    <row r="644" spans="17:18" x14ac:dyDescent="0.25">
      <c r="Q644"/>
      <c r="R644"/>
    </row>
    <row r="645" spans="17:18" x14ac:dyDescent="0.25">
      <c r="Q645"/>
      <c r="R645"/>
    </row>
    <row r="646" spans="17:18" x14ac:dyDescent="0.25">
      <c r="Q646"/>
      <c r="R646"/>
    </row>
    <row r="647" spans="17:18" x14ac:dyDescent="0.25">
      <c r="Q647"/>
      <c r="R647"/>
    </row>
    <row r="648" spans="17:18" x14ac:dyDescent="0.25">
      <c r="Q648"/>
      <c r="R648"/>
    </row>
    <row r="649" spans="17:18" x14ac:dyDescent="0.25">
      <c r="Q649"/>
      <c r="R649"/>
    </row>
    <row r="650" spans="17:18" x14ac:dyDescent="0.25">
      <c r="Q650"/>
      <c r="R650"/>
    </row>
    <row r="651" spans="17:18" x14ac:dyDescent="0.25">
      <c r="Q651"/>
      <c r="R651"/>
    </row>
    <row r="652" spans="17:18" x14ac:dyDescent="0.25">
      <c r="Q652"/>
      <c r="R652"/>
    </row>
    <row r="653" spans="17:18" x14ac:dyDescent="0.25">
      <c r="Q653"/>
      <c r="R653"/>
    </row>
    <row r="654" spans="17:18" x14ac:dyDescent="0.25">
      <c r="Q654"/>
      <c r="R654"/>
    </row>
    <row r="655" spans="17:18" x14ac:dyDescent="0.25">
      <c r="Q655"/>
      <c r="R655"/>
    </row>
    <row r="656" spans="17:18" x14ac:dyDescent="0.25">
      <c r="Q656"/>
      <c r="R656"/>
    </row>
    <row r="657" spans="17:18" x14ac:dyDescent="0.25">
      <c r="Q657"/>
      <c r="R657"/>
    </row>
    <row r="658" spans="17:18" x14ac:dyDescent="0.25">
      <c r="Q658"/>
      <c r="R658"/>
    </row>
    <row r="659" spans="17:18" x14ac:dyDescent="0.25">
      <c r="Q659"/>
      <c r="R659"/>
    </row>
    <row r="660" spans="17:18" x14ac:dyDescent="0.25">
      <c r="Q660"/>
      <c r="R660"/>
    </row>
    <row r="661" spans="17:18" x14ac:dyDescent="0.25">
      <c r="Q661"/>
      <c r="R661"/>
    </row>
    <row r="662" spans="17:18" x14ac:dyDescent="0.25">
      <c r="Q662"/>
      <c r="R662"/>
    </row>
    <row r="663" spans="17:18" x14ac:dyDescent="0.25">
      <c r="Q663"/>
      <c r="R663"/>
    </row>
    <row r="664" spans="17:18" x14ac:dyDescent="0.25">
      <c r="Q664"/>
      <c r="R664"/>
    </row>
    <row r="665" spans="17:18" x14ac:dyDescent="0.25">
      <c r="Q665"/>
      <c r="R665"/>
    </row>
    <row r="666" spans="17:18" x14ac:dyDescent="0.25">
      <c r="Q666"/>
      <c r="R666"/>
    </row>
    <row r="667" spans="17:18" x14ac:dyDescent="0.25">
      <c r="Q667"/>
      <c r="R667"/>
    </row>
    <row r="668" spans="17:18" x14ac:dyDescent="0.25">
      <c r="Q668"/>
      <c r="R668"/>
    </row>
    <row r="669" spans="17:18" x14ac:dyDescent="0.25">
      <c r="Q669"/>
      <c r="R669"/>
    </row>
    <row r="670" spans="17:18" x14ac:dyDescent="0.25">
      <c r="Q670"/>
      <c r="R670"/>
    </row>
    <row r="671" spans="17:18" x14ac:dyDescent="0.25">
      <c r="Q671"/>
      <c r="R671"/>
    </row>
    <row r="672" spans="17:18" x14ac:dyDescent="0.25">
      <c r="Q672"/>
      <c r="R672"/>
    </row>
    <row r="673" spans="17:18" x14ac:dyDescent="0.25">
      <c r="Q673"/>
      <c r="R673"/>
    </row>
    <row r="674" spans="17:18" x14ac:dyDescent="0.25">
      <c r="Q674"/>
      <c r="R674"/>
    </row>
    <row r="675" spans="17:18" x14ac:dyDescent="0.25">
      <c r="Q675"/>
      <c r="R675"/>
    </row>
    <row r="676" spans="17:18" x14ac:dyDescent="0.25">
      <c r="Q676"/>
      <c r="R676"/>
    </row>
    <row r="677" spans="17:18" x14ac:dyDescent="0.25">
      <c r="Q677"/>
      <c r="R677"/>
    </row>
    <row r="678" spans="17:18" x14ac:dyDescent="0.25">
      <c r="Q678"/>
      <c r="R678"/>
    </row>
    <row r="679" spans="17:18" x14ac:dyDescent="0.25">
      <c r="Q679"/>
      <c r="R679"/>
    </row>
    <row r="680" spans="17:18" x14ac:dyDescent="0.25">
      <c r="Q680"/>
      <c r="R680"/>
    </row>
    <row r="681" spans="17:18" x14ac:dyDescent="0.25">
      <c r="Q681"/>
      <c r="R681"/>
    </row>
    <row r="682" spans="17:18" x14ac:dyDescent="0.25">
      <c r="Q682"/>
      <c r="R682"/>
    </row>
    <row r="683" spans="17:18" x14ac:dyDescent="0.25">
      <c r="Q683"/>
      <c r="R683"/>
    </row>
    <row r="684" spans="17:18" x14ac:dyDescent="0.25">
      <c r="Q684"/>
      <c r="R684"/>
    </row>
    <row r="685" spans="17:18" x14ac:dyDescent="0.25">
      <c r="Q685"/>
      <c r="R685"/>
    </row>
    <row r="686" spans="17:18" x14ac:dyDescent="0.25">
      <c r="Q686"/>
      <c r="R686"/>
    </row>
    <row r="687" spans="17:18" x14ac:dyDescent="0.25">
      <c r="Q687"/>
      <c r="R687"/>
    </row>
    <row r="688" spans="17:18" x14ac:dyDescent="0.25">
      <c r="Q688"/>
      <c r="R688"/>
    </row>
    <row r="689" spans="17:18" x14ac:dyDescent="0.25">
      <c r="Q689"/>
      <c r="R689"/>
    </row>
    <row r="690" spans="17:18" x14ac:dyDescent="0.25">
      <c r="Q690"/>
      <c r="R690"/>
    </row>
    <row r="691" spans="17:18" x14ac:dyDescent="0.25">
      <c r="Q691"/>
      <c r="R691"/>
    </row>
    <row r="692" spans="17:18" x14ac:dyDescent="0.25">
      <c r="Q692"/>
      <c r="R692"/>
    </row>
    <row r="693" spans="17:18" x14ac:dyDescent="0.25">
      <c r="Q693"/>
      <c r="R693"/>
    </row>
    <row r="694" spans="17:18" x14ac:dyDescent="0.25">
      <c r="Q694"/>
      <c r="R694"/>
    </row>
    <row r="695" spans="17:18" x14ac:dyDescent="0.25">
      <c r="Q695"/>
      <c r="R695"/>
    </row>
    <row r="696" spans="17:18" x14ac:dyDescent="0.25">
      <c r="Q696"/>
      <c r="R696"/>
    </row>
    <row r="697" spans="17:18" x14ac:dyDescent="0.25">
      <c r="Q697"/>
      <c r="R697"/>
    </row>
    <row r="698" spans="17:18" x14ac:dyDescent="0.25">
      <c r="Q698"/>
      <c r="R698"/>
    </row>
    <row r="699" spans="17:18" x14ac:dyDescent="0.25">
      <c r="Q699"/>
      <c r="R699"/>
    </row>
    <row r="700" spans="17:18" x14ac:dyDescent="0.25">
      <c r="Q700"/>
      <c r="R700"/>
    </row>
    <row r="701" spans="17:18" x14ac:dyDescent="0.25">
      <c r="Q701"/>
      <c r="R701"/>
    </row>
    <row r="702" spans="17:18" x14ac:dyDescent="0.25">
      <c r="Q702"/>
      <c r="R702"/>
    </row>
    <row r="703" spans="17:18" x14ac:dyDescent="0.25">
      <c r="Q703"/>
      <c r="R703"/>
    </row>
    <row r="704" spans="17:18" x14ac:dyDescent="0.25">
      <c r="Q704"/>
      <c r="R704"/>
    </row>
    <row r="705" spans="17:18" x14ac:dyDescent="0.25">
      <c r="Q705"/>
      <c r="R705"/>
    </row>
    <row r="706" spans="17:18" x14ac:dyDescent="0.25">
      <c r="Q706"/>
      <c r="R706"/>
    </row>
    <row r="707" spans="17:18" x14ac:dyDescent="0.25">
      <c r="Q707"/>
      <c r="R707"/>
    </row>
    <row r="708" spans="17:18" x14ac:dyDescent="0.25">
      <c r="Q708"/>
      <c r="R708"/>
    </row>
    <row r="709" spans="17:18" x14ac:dyDescent="0.25">
      <c r="Q709"/>
      <c r="R709"/>
    </row>
    <row r="710" spans="17:18" x14ac:dyDescent="0.25">
      <c r="Q710"/>
      <c r="R710"/>
    </row>
    <row r="711" spans="17:18" x14ac:dyDescent="0.25">
      <c r="Q711"/>
      <c r="R711"/>
    </row>
    <row r="712" spans="17:18" x14ac:dyDescent="0.25">
      <c r="Q712"/>
      <c r="R712"/>
    </row>
    <row r="713" spans="17:18" x14ac:dyDescent="0.25">
      <c r="Q713"/>
      <c r="R713"/>
    </row>
    <row r="714" spans="17:18" x14ac:dyDescent="0.25">
      <c r="Q714"/>
      <c r="R714"/>
    </row>
    <row r="715" spans="17:18" x14ac:dyDescent="0.25">
      <c r="Q715"/>
      <c r="R715"/>
    </row>
    <row r="716" spans="17:18" x14ac:dyDescent="0.25">
      <c r="Q716"/>
      <c r="R716"/>
    </row>
    <row r="717" spans="17:18" x14ac:dyDescent="0.25">
      <c r="Q717"/>
      <c r="R717"/>
    </row>
    <row r="718" spans="17:18" x14ac:dyDescent="0.25">
      <c r="Q718"/>
      <c r="R718"/>
    </row>
    <row r="719" spans="17:18" x14ac:dyDescent="0.25">
      <c r="Q719"/>
      <c r="R719"/>
    </row>
    <row r="720" spans="17:18" x14ac:dyDescent="0.25">
      <c r="Q720"/>
      <c r="R720"/>
    </row>
    <row r="721" spans="17:18" x14ac:dyDescent="0.25">
      <c r="Q721"/>
      <c r="R721"/>
    </row>
    <row r="722" spans="17:18" x14ac:dyDescent="0.25">
      <c r="Q722"/>
      <c r="R722"/>
    </row>
    <row r="723" spans="17:18" x14ac:dyDescent="0.25">
      <c r="Q723"/>
      <c r="R723"/>
    </row>
    <row r="724" spans="17:18" x14ac:dyDescent="0.25">
      <c r="Q724"/>
      <c r="R724"/>
    </row>
    <row r="725" spans="17:18" x14ac:dyDescent="0.25">
      <c r="Q725"/>
      <c r="R725"/>
    </row>
    <row r="726" spans="17:18" x14ac:dyDescent="0.25">
      <c r="Q726"/>
      <c r="R726"/>
    </row>
    <row r="727" spans="17:18" x14ac:dyDescent="0.25">
      <c r="Q727"/>
      <c r="R727"/>
    </row>
    <row r="728" spans="17:18" x14ac:dyDescent="0.25">
      <c r="Q728"/>
      <c r="R728"/>
    </row>
    <row r="729" spans="17:18" x14ac:dyDescent="0.25">
      <c r="Q729"/>
      <c r="R729"/>
    </row>
    <row r="730" spans="17:18" x14ac:dyDescent="0.25">
      <c r="Q730"/>
      <c r="R730"/>
    </row>
    <row r="731" spans="17:18" x14ac:dyDescent="0.25">
      <c r="Q731"/>
      <c r="R731"/>
    </row>
    <row r="732" spans="17:18" x14ac:dyDescent="0.25">
      <c r="Q732"/>
      <c r="R732"/>
    </row>
    <row r="733" spans="17:18" x14ac:dyDescent="0.25">
      <c r="Q733"/>
      <c r="R733"/>
    </row>
    <row r="734" spans="17:18" x14ac:dyDescent="0.25">
      <c r="Q734"/>
      <c r="R734"/>
    </row>
    <row r="735" spans="17:18" x14ac:dyDescent="0.25">
      <c r="Q735"/>
      <c r="R735"/>
    </row>
    <row r="736" spans="17:18" x14ac:dyDescent="0.25">
      <c r="Q736"/>
      <c r="R736"/>
    </row>
    <row r="737" spans="4:18" x14ac:dyDescent="0.25">
      <c r="D737" s="16"/>
      <c r="Q737"/>
      <c r="R737"/>
    </row>
    <row r="738" spans="4:18" x14ac:dyDescent="0.25">
      <c r="D738" s="16"/>
      <c r="Q738"/>
      <c r="R738"/>
    </row>
    <row r="739" spans="4:18" x14ac:dyDescent="0.25">
      <c r="D739" s="16"/>
      <c r="Q739"/>
      <c r="R739"/>
    </row>
    <row r="740" spans="4:18" x14ac:dyDescent="0.25">
      <c r="D740" s="16"/>
      <c r="Q740"/>
      <c r="R740"/>
    </row>
    <row r="741" spans="4:18" x14ac:dyDescent="0.25">
      <c r="D741" s="16"/>
      <c r="Q741"/>
      <c r="R741"/>
    </row>
    <row r="742" spans="4:18" x14ac:dyDescent="0.25">
      <c r="D742" s="16"/>
      <c r="Q742"/>
      <c r="R742"/>
    </row>
    <row r="743" spans="4:18" x14ac:dyDescent="0.25">
      <c r="D743" s="16"/>
      <c r="Q743"/>
      <c r="R743"/>
    </row>
    <row r="744" spans="4:18" x14ac:dyDescent="0.25">
      <c r="D744" s="16"/>
      <c r="Q744"/>
      <c r="R744"/>
    </row>
    <row r="745" spans="4:18" x14ac:dyDescent="0.25">
      <c r="D745" s="16"/>
      <c r="Q745"/>
      <c r="R745"/>
    </row>
    <row r="746" spans="4:18" x14ac:dyDescent="0.25">
      <c r="D746" s="16"/>
      <c r="Q746"/>
      <c r="R746"/>
    </row>
    <row r="747" spans="4:18" x14ac:dyDescent="0.25">
      <c r="D747" s="16"/>
      <c r="Q747"/>
      <c r="R747"/>
    </row>
    <row r="748" spans="4:18" x14ac:dyDescent="0.25">
      <c r="D748" s="16"/>
      <c r="Q748"/>
      <c r="R748"/>
    </row>
    <row r="749" spans="4:18" x14ac:dyDescent="0.25">
      <c r="D749" s="16"/>
      <c r="Q749"/>
      <c r="R749"/>
    </row>
    <row r="750" spans="4:18" x14ac:dyDescent="0.25">
      <c r="D750" s="16"/>
      <c r="Q750"/>
      <c r="R750"/>
    </row>
    <row r="751" spans="4:18" x14ac:dyDescent="0.25">
      <c r="D751" s="16"/>
      <c r="Q751"/>
      <c r="R751"/>
    </row>
    <row r="752" spans="4:18" x14ac:dyDescent="0.25">
      <c r="D752" s="16"/>
      <c r="Q752"/>
      <c r="R752"/>
    </row>
    <row r="753" spans="4:18" x14ac:dyDescent="0.25">
      <c r="D753" s="16"/>
      <c r="Q753"/>
      <c r="R753"/>
    </row>
    <row r="754" spans="4:18" x14ac:dyDescent="0.25">
      <c r="D754" s="16"/>
      <c r="Q754"/>
      <c r="R754"/>
    </row>
    <row r="755" spans="4:18" x14ac:dyDescent="0.25">
      <c r="D755" s="16"/>
      <c r="Q755"/>
      <c r="R755"/>
    </row>
    <row r="756" spans="4:18" x14ac:dyDescent="0.25">
      <c r="D756" s="16"/>
      <c r="Q756"/>
      <c r="R756"/>
    </row>
    <row r="757" spans="4:18" x14ac:dyDescent="0.25">
      <c r="D757" s="16"/>
      <c r="Q757"/>
      <c r="R757"/>
    </row>
    <row r="758" spans="4:18" x14ac:dyDescent="0.25">
      <c r="D758" s="16"/>
      <c r="Q758"/>
      <c r="R758"/>
    </row>
    <row r="759" spans="4:18" x14ac:dyDescent="0.25">
      <c r="D759" s="16"/>
      <c r="Q759"/>
      <c r="R759"/>
    </row>
    <row r="760" spans="4:18" x14ac:dyDescent="0.25">
      <c r="D760" s="16"/>
      <c r="Q760"/>
      <c r="R760"/>
    </row>
    <row r="761" spans="4:18" x14ac:dyDescent="0.25">
      <c r="D761" s="16"/>
      <c r="Q761"/>
      <c r="R761"/>
    </row>
    <row r="762" spans="4:18" x14ac:dyDescent="0.25">
      <c r="D762" s="16"/>
      <c r="Q762"/>
      <c r="R762"/>
    </row>
    <row r="763" spans="4:18" x14ac:dyDescent="0.25">
      <c r="D763" s="16"/>
      <c r="Q763"/>
      <c r="R763"/>
    </row>
    <row r="764" spans="4:18" x14ac:dyDescent="0.25">
      <c r="D764" s="16"/>
      <c r="Q764"/>
      <c r="R764"/>
    </row>
    <row r="765" spans="4:18" x14ac:dyDescent="0.25">
      <c r="D765" s="16"/>
      <c r="Q765"/>
      <c r="R765"/>
    </row>
    <row r="766" spans="4:18" x14ac:dyDescent="0.25">
      <c r="D766" s="16"/>
      <c r="Q766"/>
      <c r="R766"/>
    </row>
    <row r="767" spans="4:18" x14ac:dyDescent="0.25">
      <c r="D767" s="16"/>
      <c r="Q767"/>
      <c r="R767"/>
    </row>
    <row r="768" spans="4:18" x14ac:dyDescent="0.25">
      <c r="D768" s="16"/>
      <c r="Q768"/>
      <c r="R768"/>
    </row>
    <row r="769" spans="4:18" x14ac:dyDescent="0.25">
      <c r="D769" s="16"/>
      <c r="Q769"/>
      <c r="R769"/>
    </row>
    <row r="770" spans="4:18" x14ac:dyDescent="0.25">
      <c r="D770" s="16"/>
      <c r="Q770"/>
      <c r="R770"/>
    </row>
    <row r="771" spans="4:18" x14ac:dyDescent="0.25">
      <c r="D771" s="16"/>
      <c r="Q771"/>
      <c r="R771"/>
    </row>
    <row r="772" spans="4:18" x14ac:dyDescent="0.25">
      <c r="D772" s="16"/>
      <c r="Q772"/>
      <c r="R772"/>
    </row>
    <row r="773" spans="4:18" x14ac:dyDescent="0.25">
      <c r="D773" s="16"/>
      <c r="Q773"/>
      <c r="R773"/>
    </row>
    <row r="774" spans="4:18" x14ac:dyDescent="0.25">
      <c r="D774" s="16"/>
      <c r="Q774"/>
      <c r="R774"/>
    </row>
    <row r="775" spans="4:18" x14ac:dyDescent="0.25">
      <c r="D775" s="16"/>
      <c r="Q775"/>
      <c r="R775"/>
    </row>
    <row r="776" spans="4:18" x14ac:dyDescent="0.25">
      <c r="D776" s="16"/>
      <c r="Q776"/>
      <c r="R776"/>
    </row>
    <row r="777" spans="4:18" x14ac:dyDescent="0.25">
      <c r="D777" s="16"/>
      <c r="Q777"/>
      <c r="R777"/>
    </row>
    <row r="778" spans="4:18" x14ac:dyDescent="0.25">
      <c r="D778" s="16"/>
      <c r="Q778"/>
      <c r="R778"/>
    </row>
    <row r="779" spans="4:18" x14ac:dyDescent="0.25">
      <c r="D779" s="16"/>
      <c r="Q779"/>
      <c r="R779"/>
    </row>
    <row r="780" spans="4:18" x14ac:dyDescent="0.25">
      <c r="D780" s="16"/>
      <c r="Q780"/>
      <c r="R780"/>
    </row>
    <row r="781" spans="4:18" x14ac:dyDescent="0.25">
      <c r="D781" s="16"/>
      <c r="Q781"/>
      <c r="R781"/>
    </row>
    <row r="782" spans="4:18" x14ac:dyDescent="0.25">
      <c r="D782" s="16"/>
      <c r="Q782"/>
      <c r="R782"/>
    </row>
    <row r="783" spans="4:18" x14ac:dyDescent="0.25">
      <c r="D783" s="16"/>
      <c r="Q783"/>
      <c r="R783"/>
    </row>
    <row r="784" spans="4:18" x14ac:dyDescent="0.25">
      <c r="D784" s="16"/>
    </row>
    <row r="785" spans="4:4" x14ac:dyDescent="0.25">
      <c r="D785" s="16"/>
    </row>
    <row r="786" spans="4:4" x14ac:dyDescent="0.25">
      <c r="D786" s="16"/>
    </row>
    <row r="787" spans="4:4" x14ac:dyDescent="0.25">
      <c r="D787" s="16"/>
    </row>
    <row r="788" spans="4:4" x14ac:dyDescent="0.25">
      <c r="D788" s="16"/>
    </row>
    <row r="789" spans="4:4" x14ac:dyDescent="0.25">
      <c r="D789" s="16"/>
    </row>
    <row r="790" spans="4:4" x14ac:dyDescent="0.25">
      <c r="D790" s="16"/>
    </row>
    <row r="791" spans="4:4" x14ac:dyDescent="0.25">
      <c r="D791" s="16"/>
    </row>
    <row r="792" spans="4:4" x14ac:dyDescent="0.25">
      <c r="D792" s="16"/>
    </row>
    <row r="793" spans="4:4" x14ac:dyDescent="0.25">
      <c r="D793" s="16"/>
    </row>
    <row r="794" spans="4:4" x14ac:dyDescent="0.25">
      <c r="D794" s="16"/>
    </row>
    <row r="795" spans="4:4" x14ac:dyDescent="0.25">
      <c r="D795" s="16"/>
    </row>
    <row r="796" spans="4:4" x14ac:dyDescent="0.25">
      <c r="D796" s="16"/>
    </row>
    <row r="797" spans="4:4" x14ac:dyDescent="0.25">
      <c r="D797" s="16"/>
    </row>
    <row r="798" spans="4:4" x14ac:dyDescent="0.25">
      <c r="D798" s="16"/>
    </row>
    <row r="799" spans="4:4" x14ac:dyDescent="0.25">
      <c r="D799" s="16"/>
    </row>
    <row r="800" spans="4:4" x14ac:dyDescent="0.25">
      <c r="D800" s="16"/>
    </row>
    <row r="801" spans="4:4" x14ac:dyDescent="0.25">
      <c r="D801" s="16"/>
    </row>
    <row r="802" spans="4:4" x14ac:dyDescent="0.25">
      <c r="D802" s="16"/>
    </row>
    <row r="803" spans="4:4" x14ac:dyDescent="0.25">
      <c r="D803" s="16"/>
    </row>
    <row r="804" spans="4:4" x14ac:dyDescent="0.25">
      <c r="D804" s="16"/>
    </row>
    <row r="805" spans="4:4" x14ac:dyDescent="0.25">
      <c r="D805" s="16"/>
    </row>
    <row r="806" spans="4:4" x14ac:dyDescent="0.25">
      <c r="D806" s="16"/>
    </row>
    <row r="807" spans="4:4" x14ac:dyDescent="0.25">
      <c r="D807" s="16"/>
    </row>
    <row r="808" spans="4:4" x14ac:dyDescent="0.25">
      <c r="D808" s="16"/>
    </row>
    <row r="809" spans="4:4" x14ac:dyDescent="0.25">
      <c r="D809" s="16"/>
    </row>
    <row r="810" spans="4:4" x14ac:dyDescent="0.25">
      <c r="D810" s="16"/>
    </row>
    <row r="811" spans="4:4" x14ac:dyDescent="0.25">
      <c r="D811" s="16"/>
    </row>
    <row r="812" spans="4:4" x14ac:dyDescent="0.25">
      <c r="D812" s="16"/>
    </row>
    <row r="813" spans="4:4" x14ac:dyDescent="0.25">
      <c r="D813" s="16"/>
    </row>
    <row r="814" spans="4:4" x14ac:dyDescent="0.25">
      <c r="D814" s="16"/>
    </row>
    <row r="815" spans="4:4" x14ac:dyDescent="0.25">
      <c r="D815" s="16"/>
    </row>
    <row r="816" spans="4:4" x14ac:dyDescent="0.25">
      <c r="D816" s="16"/>
    </row>
    <row r="817" spans="4:4" x14ac:dyDescent="0.25">
      <c r="D817" s="16"/>
    </row>
    <row r="818" spans="4:4" x14ac:dyDescent="0.25">
      <c r="D818" s="16"/>
    </row>
    <row r="819" spans="4:4" x14ac:dyDescent="0.25">
      <c r="D819" s="16"/>
    </row>
    <row r="820" spans="4:4" x14ac:dyDescent="0.25">
      <c r="D820" s="16"/>
    </row>
    <row r="821" spans="4:4" x14ac:dyDescent="0.25">
      <c r="D821" s="16"/>
    </row>
    <row r="822" spans="4:4" x14ac:dyDescent="0.25">
      <c r="D822" s="16"/>
    </row>
    <row r="823" spans="4:4" x14ac:dyDescent="0.25">
      <c r="D823" s="16"/>
    </row>
    <row r="824" spans="4:4" x14ac:dyDescent="0.25">
      <c r="D824" s="16"/>
    </row>
    <row r="825" spans="4:4" x14ac:dyDescent="0.25">
      <c r="D825" s="16"/>
    </row>
  </sheetData>
  <autoFilter ref="A1:M402"/>
  <conditionalFormatting sqref="Q735:Q65339">
    <cfRule type="duplicateValues" dxfId="3" priority="3" stopIfTrue="1"/>
    <cfRule type="duplicateValues" dxfId="2" priority="4" stopIfTrue="1"/>
  </conditionalFormatting>
  <conditionalFormatting sqref="Q82:Q734">
    <cfRule type="duplicateValues" dxfId="1" priority="2"/>
  </conditionalFormatting>
  <conditionalFormatting sqref="Q41:Q8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NON-GB</vt:lpstr>
      <vt:lpstr>Data</vt:lpstr>
      <vt:lpstr>'NON-GB'!Print_Area</vt:lpstr>
      <vt:lpstr>'NON-GB'!Print_Titles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DOOLUB Anisha</dc:creator>
  <cp:lastModifiedBy>DOOLUB Anisha</cp:lastModifiedBy>
  <cp:lastPrinted>2017-05-26T06:37:50Z</cp:lastPrinted>
  <dcterms:created xsi:type="dcterms:W3CDTF">2017-04-28T06:55:18Z</dcterms:created>
  <dcterms:modified xsi:type="dcterms:W3CDTF">2017-05-29T12:16:35Z</dcterms:modified>
</cp:coreProperties>
</file>